
<file path=[Content_Types].xml><?xml version="1.0" encoding="utf-8"?>
<Types xmlns="http://schemas.openxmlformats.org/package/2006/content-types">
  <Default Extension="bin" ContentType="application/vnd.openxmlformats-officedocument.spreadsheetml.printerSettings"/>
  <Override PartName="/xl/tables/table3.xml" ContentType="application/vnd.openxmlformats-officedocument.spreadsheetml.table+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285" windowWidth="14235" windowHeight="10680" activeTab="1"/>
  </bookViews>
  <sheets>
    <sheet name="Course Assessment" sheetId="1" r:id="rId1"/>
    <sheet name="Evaluation worksheet_Internal" sheetId="2" r:id="rId2"/>
    <sheet name="Evaluation worksheet_Semester" sheetId="5" r:id="rId3"/>
    <sheet name="PO and PSO" sheetId="3" r:id="rId4"/>
    <sheet name="questions" sheetId="4" r:id="rId5"/>
  </sheets>
  <definedNames>
    <definedName name="_xlnm._FilterDatabase" localSheetId="0" hidden="1">'Course Assessment'!#REF!</definedName>
    <definedName name="_xlnm._FilterDatabase" localSheetId="1" hidden="1">'Evaluation worksheet_Internal'!$10:$86</definedName>
    <definedName name="_xlnm.Print_Area" localSheetId="0">'Course Assessment'!$A$1:$M$104</definedName>
    <definedName name="_xlnm.Print_Area" localSheetId="1">'Evaluation worksheet_Internal'!$C$37:$M$70</definedName>
  </definedNames>
  <calcPr calcId="124519"/>
</workbook>
</file>

<file path=xl/calcChain.xml><?xml version="1.0" encoding="utf-8"?>
<calcChain xmlns="http://schemas.openxmlformats.org/spreadsheetml/2006/main">
  <c r="F27" i="5"/>
  <c r="F26"/>
  <c r="F25"/>
  <c r="I31" i="2"/>
  <c r="H40" s="1"/>
  <c r="D31"/>
  <c r="N30"/>
  <c r="N29"/>
  <c r="N27"/>
  <c r="N26"/>
  <c r="N22"/>
  <c r="N18"/>
  <c r="N14"/>
  <c r="L25"/>
  <c r="L23"/>
  <c r="L21"/>
  <c r="L19"/>
  <c r="L17"/>
  <c r="L15"/>
  <c r="L13"/>
  <c r="L11"/>
  <c r="J28"/>
  <c r="J23"/>
  <c r="J19"/>
  <c r="J15"/>
  <c r="J11"/>
  <c r="H30"/>
  <c r="H29"/>
  <c r="H28"/>
  <c r="H27"/>
  <c r="H26"/>
  <c r="H25"/>
  <c r="H24"/>
  <c r="H23"/>
  <c r="H22"/>
  <c r="H21"/>
  <c r="H20"/>
  <c r="H19"/>
  <c r="H18"/>
  <c r="H17"/>
  <c r="H16"/>
  <c r="H15"/>
  <c r="H14"/>
  <c r="H13"/>
  <c r="H12"/>
  <c r="H11"/>
  <c r="G27"/>
  <c r="E27"/>
  <c r="E26"/>
  <c r="G26"/>
  <c r="J26"/>
  <c r="L26"/>
  <c r="J27"/>
  <c r="L27"/>
  <c r="E28"/>
  <c r="G28"/>
  <c r="L28"/>
  <c r="N28"/>
  <c r="N11"/>
  <c r="N12"/>
  <c r="N13"/>
  <c r="N15"/>
  <c r="N16"/>
  <c r="N17"/>
  <c r="N19"/>
  <c r="N20"/>
  <c r="N21"/>
  <c r="N23"/>
  <c r="N24"/>
  <c r="N25"/>
  <c r="L12"/>
  <c r="L14"/>
  <c r="L16"/>
  <c r="L18"/>
  <c r="L20"/>
  <c r="L22"/>
  <c r="L24"/>
  <c r="L29"/>
  <c r="L30"/>
  <c r="J12"/>
  <c r="J13"/>
  <c r="J14"/>
  <c r="J16"/>
  <c r="J17"/>
  <c r="J18"/>
  <c r="J20"/>
  <c r="J21"/>
  <c r="J22"/>
  <c r="J24"/>
  <c r="J25"/>
  <c r="J29"/>
  <c r="J30"/>
  <c r="N32" l="1"/>
  <c r="N33" s="1"/>
  <c r="H42" s="1"/>
  <c r="G40"/>
  <c r="C96" i="1"/>
  <c r="B96"/>
  <c r="C89"/>
  <c r="B89"/>
  <c r="F11" i="5"/>
  <c r="F12"/>
  <c r="F13"/>
  <c r="F14"/>
  <c r="F15"/>
  <c r="F16"/>
  <c r="F17"/>
  <c r="F18"/>
  <c r="F19"/>
  <c r="F20"/>
  <c r="F21"/>
  <c r="F22"/>
  <c r="F23"/>
  <c r="F24"/>
  <c r="F28"/>
  <c r="F29"/>
  <c r="F10"/>
  <c r="C78" i="1"/>
  <c r="M78"/>
  <c r="M73"/>
  <c r="L78"/>
  <c r="K78"/>
  <c r="K73"/>
  <c r="J78"/>
  <c r="J73"/>
  <c r="I78"/>
  <c r="H78"/>
  <c r="H73"/>
  <c r="G78"/>
  <c r="F78"/>
  <c r="F73"/>
  <c r="E73"/>
  <c r="D78"/>
  <c r="D73"/>
  <c r="B78"/>
  <c r="F40" i="2"/>
  <c r="D40"/>
  <c r="E11"/>
  <c r="G11"/>
  <c r="L32"/>
  <c r="L33" s="1"/>
  <c r="G12"/>
  <c r="G13"/>
  <c r="G14"/>
  <c r="G15"/>
  <c r="G16"/>
  <c r="G17"/>
  <c r="G18"/>
  <c r="G19"/>
  <c r="G20"/>
  <c r="G21"/>
  <c r="G22"/>
  <c r="G23"/>
  <c r="G24"/>
  <c r="G25"/>
  <c r="G29"/>
  <c r="G30"/>
  <c r="E12"/>
  <c r="E13"/>
  <c r="E14"/>
  <c r="E15"/>
  <c r="E16"/>
  <c r="E17"/>
  <c r="E18"/>
  <c r="E19"/>
  <c r="E20"/>
  <c r="E21"/>
  <c r="E22"/>
  <c r="E23"/>
  <c r="E24"/>
  <c r="E25"/>
  <c r="E29"/>
  <c r="E30"/>
  <c r="F33"/>
  <c r="I33"/>
  <c r="K33"/>
  <c r="C104" i="1"/>
  <c r="B104"/>
  <c r="F32" i="5" l="1"/>
  <c r="F33" s="1"/>
  <c r="H41" i="2"/>
  <c r="F31" i="5"/>
  <c r="H33" i="2"/>
  <c r="E40"/>
  <c r="J32"/>
  <c r="G32"/>
  <c r="E41" s="1"/>
  <c r="E32"/>
  <c r="D41" s="1"/>
  <c r="G41"/>
  <c r="J85" i="1"/>
  <c r="H85"/>
  <c r="M85"/>
  <c r="F85"/>
  <c r="K85"/>
  <c r="D85"/>
  <c r="G73"/>
  <c r="G85" s="1"/>
  <c r="I73"/>
  <c r="I85" s="1"/>
  <c r="B73"/>
  <c r="B85" s="1"/>
  <c r="E78"/>
  <c r="E85" s="1"/>
  <c r="L73"/>
  <c r="L85" s="1"/>
  <c r="C73"/>
  <c r="C85" s="1"/>
  <c r="J33" i="2" l="1"/>
  <c r="F42" s="1"/>
  <c r="F41"/>
  <c r="E33"/>
  <c r="D42" s="1"/>
  <c r="G33"/>
  <c r="E42" s="1"/>
  <c r="G42"/>
</calcChain>
</file>

<file path=xl/comments1.xml><?xml version="1.0" encoding="utf-8"?>
<comments xmlns="http://schemas.openxmlformats.org/spreadsheetml/2006/main">
  <authors>
    <author>hp</author>
  </authors>
  <commentList>
    <comment ref="G11" authorId="0">
      <text>
        <r>
          <rPr>
            <b/>
            <sz val="9"/>
            <color indexed="81"/>
            <rFont val="Tahoma"/>
            <family val="2"/>
          </rPr>
          <t>hp:</t>
        </r>
      </text>
    </comment>
  </commentList>
</comments>
</file>

<file path=xl/sharedStrings.xml><?xml version="1.0" encoding="utf-8"?>
<sst xmlns="http://schemas.openxmlformats.org/spreadsheetml/2006/main" count="958" uniqueCount="456">
  <si>
    <t>Assessment Method</t>
  </si>
  <si>
    <t>Student Name</t>
  </si>
  <si>
    <t>Students should be able to do the following tasks, described as "Course Outcomes"</t>
  </si>
  <si>
    <t>Course Assessment Work Sheet</t>
  </si>
  <si>
    <t>Subject code</t>
  </si>
  <si>
    <t>Subject Name</t>
  </si>
  <si>
    <t>Year &amp; Sem</t>
  </si>
  <si>
    <t>Ac Year</t>
  </si>
  <si>
    <t>Column1</t>
  </si>
  <si>
    <t>Column2</t>
  </si>
  <si>
    <t>Column3</t>
  </si>
  <si>
    <t>Column4</t>
  </si>
  <si>
    <t>Column5</t>
  </si>
  <si>
    <t>Column6</t>
  </si>
  <si>
    <t>Column7</t>
  </si>
  <si>
    <t>Column8</t>
  </si>
  <si>
    <t>Column9</t>
  </si>
  <si>
    <t>Column10</t>
  </si>
  <si>
    <t>Column11</t>
  </si>
  <si>
    <t>Column12</t>
  </si>
  <si>
    <t>Column13</t>
  </si>
  <si>
    <t>Column14</t>
  </si>
  <si>
    <t>Column15</t>
  </si>
  <si>
    <t>Column16</t>
  </si>
  <si>
    <t>Column17</t>
  </si>
  <si>
    <t>Column18</t>
  </si>
  <si>
    <t>Column19</t>
  </si>
  <si>
    <t>Column20</t>
  </si>
  <si>
    <t>Column21</t>
  </si>
  <si>
    <t>Column22</t>
  </si>
  <si>
    <t>Column23</t>
  </si>
  <si>
    <t>Column24</t>
  </si>
  <si>
    <t>Column25</t>
  </si>
  <si>
    <t>Column26</t>
  </si>
  <si>
    <t>Column27</t>
  </si>
  <si>
    <t>Column28</t>
  </si>
  <si>
    <t>Column29</t>
  </si>
  <si>
    <t>Column30</t>
  </si>
  <si>
    <t>Column31</t>
  </si>
  <si>
    <t>Column32</t>
  </si>
  <si>
    <t>Column33</t>
  </si>
  <si>
    <t>Column34</t>
  </si>
  <si>
    <t>Column35</t>
  </si>
  <si>
    <t>Column36</t>
  </si>
  <si>
    <t>Column37</t>
  </si>
  <si>
    <t>Column38</t>
  </si>
  <si>
    <t>Column39</t>
  </si>
  <si>
    <t>Column40</t>
  </si>
  <si>
    <t>Column41</t>
  </si>
  <si>
    <t>Column42</t>
  </si>
  <si>
    <t>Column43</t>
  </si>
  <si>
    <t>Column44</t>
  </si>
  <si>
    <t>Column45</t>
  </si>
  <si>
    <t>Column46</t>
  </si>
  <si>
    <t>Column47</t>
  </si>
  <si>
    <t>Column48</t>
  </si>
  <si>
    <t>Column49</t>
  </si>
  <si>
    <t>Column50</t>
  </si>
  <si>
    <t>Column51</t>
  </si>
  <si>
    <t>Column52</t>
  </si>
  <si>
    <t>Column53</t>
  </si>
  <si>
    <t>Column54</t>
  </si>
  <si>
    <t>Column55</t>
  </si>
  <si>
    <t>Column56</t>
  </si>
  <si>
    <t>Column57</t>
  </si>
  <si>
    <t>Column58</t>
  </si>
  <si>
    <t>Column59</t>
  </si>
  <si>
    <t>Column60</t>
  </si>
  <si>
    <t>Column61</t>
  </si>
  <si>
    <t>Column62</t>
  </si>
  <si>
    <t>Column63</t>
  </si>
  <si>
    <t>Column64</t>
  </si>
  <si>
    <t>Column65</t>
  </si>
  <si>
    <t>Column66</t>
  </si>
  <si>
    <t>Column67</t>
  </si>
  <si>
    <t>Column68</t>
  </si>
  <si>
    <t>Column69</t>
  </si>
  <si>
    <t>Column70</t>
  </si>
  <si>
    <t>Column71</t>
  </si>
  <si>
    <t>Column72</t>
  </si>
  <si>
    <t>Column73</t>
  </si>
  <si>
    <t>Column74</t>
  </si>
  <si>
    <t>Column75</t>
  </si>
  <si>
    <t>Column76</t>
  </si>
  <si>
    <t>Column77</t>
  </si>
  <si>
    <t>Column78</t>
  </si>
  <si>
    <t>Column79</t>
  </si>
  <si>
    <t>Column80</t>
  </si>
  <si>
    <t>Column81</t>
  </si>
  <si>
    <t>Column82</t>
  </si>
  <si>
    <t>Column83</t>
  </si>
  <si>
    <t>Column84</t>
  </si>
  <si>
    <t>Column85</t>
  </si>
  <si>
    <t>Column86</t>
  </si>
  <si>
    <t>Column87</t>
  </si>
  <si>
    <t>Column88</t>
  </si>
  <si>
    <t>Column89</t>
  </si>
  <si>
    <t>Column90</t>
  </si>
  <si>
    <t>Column91</t>
  </si>
  <si>
    <t>Column92</t>
  </si>
  <si>
    <t>Column93</t>
  </si>
  <si>
    <t>Column94</t>
  </si>
  <si>
    <t>Column95</t>
  </si>
  <si>
    <t>Column96</t>
  </si>
  <si>
    <t>Column97</t>
  </si>
  <si>
    <t>Column98</t>
  </si>
  <si>
    <t>Column99</t>
  </si>
  <si>
    <t>Column100</t>
  </si>
  <si>
    <t>Column101</t>
  </si>
  <si>
    <t>Column102</t>
  </si>
  <si>
    <t>Column103</t>
  </si>
  <si>
    <t>Column104</t>
  </si>
  <si>
    <t>Column105</t>
  </si>
  <si>
    <t>Column106</t>
  </si>
  <si>
    <t>Column107</t>
  </si>
  <si>
    <t>Column108</t>
  </si>
  <si>
    <t>Column109</t>
  </si>
  <si>
    <t>Column110</t>
  </si>
  <si>
    <t>Column111</t>
  </si>
  <si>
    <t>Column112</t>
  </si>
  <si>
    <t>Column113</t>
  </si>
  <si>
    <t>Column114</t>
  </si>
  <si>
    <t>Column115</t>
  </si>
  <si>
    <t>Column116</t>
  </si>
  <si>
    <t>Column117</t>
  </si>
  <si>
    <t>Column118</t>
  </si>
  <si>
    <t>Column119</t>
  </si>
  <si>
    <t>Column120</t>
  </si>
  <si>
    <t>Column121</t>
  </si>
  <si>
    <t>Column122</t>
  </si>
  <si>
    <t>Column123</t>
  </si>
  <si>
    <t>Column124</t>
  </si>
  <si>
    <t>Column125</t>
  </si>
  <si>
    <t>Column126</t>
  </si>
  <si>
    <t>Column127</t>
  </si>
  <si>
    <t>Column128</t>
  </si>
  <si>
    <t>Column129</t>
  </si>
  <si>
    <t>Column130</t>
  </si>
  <si>
    <t>Column131</t>
  </si>
  <si>
    <t>Column132</t>
  </si>
  <si>
    <t>Column133</t>
  </si>
  <si>
    <t>Column134</t>
  </si>
  <si>
    <t>Column135</t>
  </si>
  <si>
    <t>Column136</t>
  </si>
  <si>
    <t>Column137</t>
  </si>
  <si>
    <t>Column138</t>
  </si>
  <si>
    <t>Column139</t>
  </si>
  <si>
    <t>Column140</t>
  </si>
  <si>
    <t>Column141</t>
  </si>
  <si>
    <t>Column142</t>
  </si>
  <si>
    <t>Column143</t>
  </si>
  <si>
    <t>Column144</t>
  </si>
  <si>
    <t>Column145</t>
  </si>
  <si>
    <t>Column146</t>
  </si>
  <si>
    <t>Column147</t>
  </si>
  <si>
    <t>Column148</t>
  </si>
  <si>
    <t>Column149</t>
  </si>
  <si>
    <t>Column150</t>
  </si>
  <si>
    <t>Column151</t>
  </si>
  <si>
    <t>Column152</t>
  </si>
  <si>
    <t>Column153</t>
  </si>
  <si>
    <t>Column154</t>
  </si>
  <si>
    <t>Column155</t>
  </si>
  <si>
    <t>Column156</t>
  </si>
  <si>
    <t>Column157</t>
  </si>
  <si>
    <t>Column158</t>
  </si>
  <si>
    <t>Column159</t>
  </si>
  <si>
    <t>Column160</t>
  </si>
  <si>
    <t>Column161</t>
  </si>
  <si>
    <t>Column162</t>
  </si>
  <si>
    <t>Column163</t>
  </si>
  <si>
    <t>Column164</t>
  </si>
  <si>
    <t>Column165</t>
  </si>
  <si>
    <t>Column166</t>
  </si>
  <si>
    <t>Column167</t>
  </si>
  <si>
    <t>Column168</t>
  </si>
  <si>
    <t>Column169</t>
  </si>
  <si>
    <t>Column170</t>
  </si>
  <si>
    <t>Column171</t>
  </si>
  <si>
    <t>Column172</t>
  </si>
  <si>
    <t>Column173</t>
  </si>
  <si>
    <t>Column174</t>
  </si>
  <si>
    <t>Column175</t>
  </si>
  <si>
    <t>Column176</t>
  </si>
  <si>
    <t>Column177</t>
  </si>
  <si>
    <t>Column178</t>
  </si>
  <si>
    <t>Column179</t>
  </si>
  <si>
    <t>Column180</t>
  </si>
  <si>
    <t>Column181</t>
  </si>
  <si>
    <t>Column182</t>
  </si>
  <si>
    <t>Column183</t>
  </si>
  <si>
    <t>Column184</t>
  </si>
  <si>
    <t>Column185</t>
  </si>
  <si>
    <t>Column186</t>
  </si>
  <si>
    <t>Column187</t>
  </si>
  <si>
    <t>Column188</t>
  </si>
  <si>
    <t>Column189</t>
  </si>
  <si>
    <t>Column190</t>
  </si>
  <si>
    <t>Column191</t>
  </si>
  <si>
    <t>Column192</t>
  </si>
  <si>
    <t>Column193</t>
  </si>
  <si>
    <t>Column194</t>
  </si>
  <si>
    <t>Column195</t>
  </si>
  <si>
    <t>Column196</t>
  </si>
  <si>
    <t>Column197</t>
  </si>
  <si>
    <t>Column198</t>
  </si>
  <si>
    <t>Column199</t>
  </si>
  <si>
    <t>Column200</t>
  </si>
  <si>
    <t>Column201</t>
  </si>
  <si>
    <t>Column202</t>
  </si>
  <si>
    <t>Column203</t>
  </si>
  <si>
    <t>Column204</t>
  </si>
  <si>
    <t>Column205</t>
  </si>
  <si>
    <t>Column206</t>
  </si>
  <si>
    <t>Column207</t>
  </si>
  <si>
    <t>Column208</t>
  </si>
  <si>
    <t>Column209</t>
  </si>
  <si>
    <t>Column210</t>
  </si>
  <si>
    <t>Column211</t>
  </si>
  <si>
    <t>Column212</t>
  </si>
  <si>
    <t>Column213</t>
  </si>
  <si>
    <t>Column214</t>
  </si>
  <si>
    <t>Column215</t>
  </si>
  <si>
    <t>Column216</t>
  </si>
  <si>
    <t>Column217</t>
  </si>
  <si>
    <t>Column218</t>
  </si>
  <si>
    <t>Column219</t>
  </si>
  <si>
    <t>Column220</t>
  </si>
  <si>
    <t>Column221</t>
  </si>
  <si>
    <t>Column222</t>
  </si>
  <si>
    <t>Column223</t>
  </si>
  <si>
    <t>Column224</t>
  </si>
  <si>
    <t>Column225</t>
  </si>
  <si>
    <t>Column226</t>
  </si>
  <si>
    <t>Column227</t>
  </si>
  <si>
    <t>Column228</t>
  </si>
  <si>
    <t>Column229</t>
  </si>
  <si>
    <t>Column230</t>
  </si>
  <si>
    <t>Column231</t>
  </si>
  <si>
    <t>Column232</t>
  </si>
  <si>
    <t>Column233</t>
  </si>
  <si>
    <t>Column234</t>
  </si>
  <si>
    <t>Column235</t>
  </si>
  <si>
    <t>Column236</t>
  </si>
  <si>
    <t>Column237</t>
  </si>
  <si>
    <t>Column238</t>
  </si>
  <si>
    <t>Column239</t>
  </si>
  <si>
    <t>Column240</t>
  </si>
  <si>
    <t>Column241</t>
  </si>
  <si>
    <t>Column242</t>
  </si>
  <si>
    <t>Column243</t>
  </si>
  <si>
    <t>Column244</t>
  </si>
  <si>
    <t>Column245</t>
  </si>
  <si>
    <t>Column246</t>
  </si>
  <si>
    <t>Column247</t>
  </si>
  <si>
    <t>Column248</t>
  </si>
  <si>
    <t>Column249</t>
  </si>
  <si>
    <t>Column250</t>
  </si>
  <si>
    <t>Column251</t>
  </si>
  <si>
    <t>Column252</t>
  </si>
  <si>
    <t>Column253</t>
  </si>
  <si>
    <t>Column254</t>
  </si>
  <si>
    <t>Column255</t>
  </si>
  <si>
    <t>Column256</t>
  </si>
  <si>
    <t>Assessment tools</t>
  </si>
  <si>
    <t>Roll No</t>
  </si>
  <si>
    <t>Sl. No</t>
  </si>
  <si>
    <t>%Perc</t>
  </si>
  <si>
    <t>Evaluation worksheet for faculty</t>
  </si>
  <si>
    <t>%Perc of students</t>
  </si>
  <si>
    <t>Name of Faculty</t>
  </si>
  <si>
    <t xml:space="preserve"> </t>
  </si>
  <si>
    <t>Number of Students Attempted</t>
  </si>
  <si>
    <t>No. of Students attempted</t>
  </si>
  <si>
    <t>Mapping CO</t>
  </si>
  <si>
    <t>CO2</t>
  </si>
  <si>
    <t>CO3</t>
  </si>
  <si>
    <t>CO1</t>
  </si>
  <si>
    <t>COURSE OUTCOMES &amp; CORRESPONDING QUESTIONS</t>
  </si>
  <si>
    <t>Department of ME</t>
  </si>
  <si>
    <t>Viva Voce I</t>
  </si>
  <si>
    <t>Total (10)</t>
  </si>
  <si>
    <t>CO1 (5)</t>
  </si>
  <si>
    <t>CO2 (5)</t>
  </si>
  <si>
    <t>Total (20)</t>
  </si>
  <si>
    <t>Viva Voce II</t>
  </si>
  <si>
    <t>V1</t>
  </si>
  <si>
    <t>V2</t>
  </si>
  <si>
    <t xml:space="preserve">V1 </t>
  </si>
  <si>
    <t>CO4</t>
  </si>
  <si>
    <t>% of students who got 70%</t>
  </si>
  <si>
    <t>No. of students who got atleast 70%</t>
  </si>
  <si>
    <t>Number of students who got atleast 70% of marks</t>
  </si>
  <si>
    <t>Percentage of students who got atleast 70% of marks</t>
  </si>
  <si>
    <t>Course Outcomes</t>
  </si>
  <si>
    <t>CO-PO Correlation Matrices</t>
  </si>
  <si>
    <t>CO</t>
  </si>
  <si>
    <t>PO1</t>
  </si>
  <si>
    <t>PO2</t>
  </si>
  <si>
    <t>PO3</t>
  </si>
  <si>
    <t>PO4</t>
  </si>
  <si>
    <t>PO5</t>
  </si>
  <si>
    <t>PO6</t>
  </si>
  <si>
    <t>PO7</t>
  </si>
  <si>
    <t>PO8</t>
  </si>
  <si>
    <t>PO9</t>
  </si>
  <si>
    <t>PO10</t>
  </si>
  <si>
    <t>PO11</t>
  </si>
  <si>
    <t>PO12</t>
  </si>
  <si>
    <t xml:space="preserve">Enter correlation levels 1, 2 or 3 as defined below: </t>
  </si>
  <si>
    <t xml:space="preserve">1: Slight (Low)  2: Moderate (Medium)  3: Substantial (High) </t>
  </si>
  <si>
    <t>CO-PSO Matrices</t>
  </si>
  <si>
    <t>PSO1</t>
  </si>
  <si>
    <t>PSO2</t>
  </si>
  <si>
    <t>Semester Examination</t>
  </si>
  <si>
    <t>Attainment of Course Outcomes through Internal Examinations</t>
  </si>
  <si>
    <t>Attainment Level</t>
  </si>
  <si>
    <t>COURSE</t>
  </si>
  <si>
    <t>Attainment of POs through Internal Examination</t>
  </si>
  <si>
    <t>This is to be calculated considering the degree of correlation between COURSE and POs and attainment level of that COURSE.</t>
  </si>
  <si>
    <t>Attainment of POs through Semester Examination</t>
  </si>
  <si>
    <t>Attainment of POs through Direct Tools (Internal &amp;Semester Examination)</t>
  </si>
  <si>
    <t>Assuming 80% weightage to Internal assessment  and 20% weightage to Semester examination, the attainment calculations will be (80% of Internal level) + (20% of University level)</t>
  </si>
  <si>
    <t>Attainment of PSOs through Internal Examination</t>
  </si>
  <si>
    <t>This is to be calculated considering the degree of correlation between COURSE and PSOs and attainment level of that COURSE.</t>
  </si>
  <si>
    <t>Attainment of PSOs through Semester Examination</t>
  </si>
  <si>
    <t>Attainment of PSOs through Direct Tools (Internal &amp;Semester Examination)</t>
  </si>
  <si>
    <t xml:space="preserve">PROGRAM SPECIFIC OUTCOMES (PSOs) </t>
  </si>
  <si>
    <t>ROLL NO.</t>
  </si>
  <si>
    <t>NAME</t>
  </si>
  <si>
    <t>INTERNAL (40)</t>
  </si>
  <si>
    <t>SEMESTER (60)</t>
  </si>
  <si>
    <t>% SEM Marks</t>
  </si>
  <si>
    <t>Total number of students =</t>
  </si>
  <si>
    <t>University average % marks</t>
  </si>
  <si>
    <t>No. of students who got atleast University average % marks</t>
  </si>
  <si>
    <t>% of students who got University average % marks</t>
  </si>
  <si>
    <t>CO (Average)</t>
  </si>
  <si>
    <t xml:space="preserve">It there is no correlation, put “0” </t>
  </si>
  <si>
    <t>Internal Assessment</t>
  </si>
  <si>
    <t>Submission of Assignments</t>
  </si>
  <si>
    <t>Viva-voce</t>
  </si>
  <si>
    <t>Attandance</t>
  </si>
  <si>
    <t>External Assessment</t>
  </si>
  <si>
    <t>Assignment on Exam.</t>
  </si>
  <si>
    <t>Attainment of Course through Semester Examination</t>
  </si>
  <si>
    <t>ES ME291</t>
  </si>
  <si>
    <t>Engineering Graphics &amp; Design</t>
  </si>
  <si>
    <t>1st Year,2nd Sem</t>
  </si>
  <si>
    <t>To enable the students with various concepts like dimensioning, conventions and standards related to Engineering Drawing</t>
  </si>
  <si>
    <t>To impart knowledge on the projection of points, lines and plane surfaces</t>
  </si>
  <si>
    <t>To improve the visualization skills for better understanding of projection of solids</t>
  </si>
  <si>
    <t>CO5</t>
  </si>
  <si>
    <t>To develop the imaginative skills of the students required to understand Section of solids and Developments of surfaces</t>
  </si>
  <si>
    <t>To make the students understand the viewing perception of a solid object in Isometric and Perspective projections</t>
  </si>
  <si>
    <t>-</t>
  </si>
  <si>
    <t>ES ME291 (Internal)</t>
  </si>
  <si>
    <t>ES ME291 (Semester)</t>
  </si>
  <si>
    <t>Arindam Chakraborty</t>
  </si>
  <si>
    <t>CO3 (3)</t>
  </si>
  <si>
    <t>CO4 (3)</t>
  </si>
  <si>
    <t>CO5 (4)</t>
  </si>
  <si>
    <t>SL No.</t>
  </si>
  <si>
    <t>Graduate will posses strong fundamental knowledge on applied mathematics, applied sciences, and fundamental engineering concept for application in discipline.</t>
  </si>
  <si>
    <t xml:space="preserve">Graduate will develop confidence and will be able to design and conduct experiment on it as well as to analyze the problem and interpret data. </t>
  </si>
  <si>
    <t>Graduate will have the ability to design components, fluid &amp; thermal systems, manufacturing processes and conduct testing experiment on it and interpret data for its development to meet desired needs within realistic constraints such as economic, environmental, social, political, ethical, health and safety.</t>
  </si>
  <si>
    <t>Graduate will posses fundamental knowledge and will have the ability to investigate complex problems with multidisciplinary team effort.</t>
  </si>
  <si>
    <t>Graduate will learn the ability to understand the professional and ethical responsibility.</t>
  </si>
  <si>
    <t>Graduate will learn the ability to function individually and on multidisciplinary teams to solve complex Engineering problems by mutually sharing the knowledge with other team members.</t>
  </si>
  <si>
    <t>Graduate will be able to communicate effectively in both verbal and in the written form</t>
  </si>
  <si>
    <t>Graduate will posses managerial skills and also have the knowledge of contemporary issues and will be able to perform in a project team. Graduate will gather the ability to calculate average cost of component, system and are capable of handling the project financially.</t>
  </si>
  <si>
    <t>Graduate will develop confidence for self and have the ability to engage in lifelong learning</t>
  </si>
  <si>
    <t>Graduate will posses knowledge of using Modern tools e.g. CAD/CAM and other Mechanical Engineering software like Inventor, Auto-CAD, CREO &amp; ANSYS and have the ability to apply their knowledge from these for the solution of Mechanical Engineering problems.</t>
  </si>
  <si>
    <t>Graduate will be able to provide engineering solution, design solution which is society friendly and in this context graduates will also be able to analyze the local and global impact of Engineering on society</t>
  </si>
  <si>
    <t>Graduate will be able to develop an environment friendly and cost effective new system and also have serious concern for the society</t>
  </si>
  <si>
    <t>Graduates  will demonstrate  the  knowledge of applied  mathematics and  advanced  software tools  for  design  specification,  development  such  as  fabrication,  analysis  such  as  testing  and operation of the physical systems, components and processes involved in mechanical engineering.</t>
  </si>
  <si>
    <t>Graduates will demonstrate the knowledge, skill and attitude to analyze the cause and effects on machine elements, processes and systems</t>
  </si>
  <si>
    <r>
      <t>PROGRAM</t>
    </r>
    <r>
      <rPr>
        <b/>
        <sz val="9"/>
        <color indexed="8"/>
        <rFont val="Times New Roman"/>
        <family val="1"/>
      </rPr>
      <t xml:space="preserve"> OUTCOMES (POs) </t>
    </r>
  </si>
  <si>
    <r>
      <t>Engineering</t>
    </r>
    <r>
      <rPr>
        <b/>
        <sz val="9"/>
        <color indexed="8"/>
        <rFont val="Times New Roman"/>
        <family val="1"/>
      </rPr>
      <t xml:space="preserve"> Graduates will be able to:</t>
    </r>
  </si>
  <si>
    <t>CO 1</t>
  </si>
  <si>
    <t>2. Name Different Drawing Instruments.?</t>
  </si>
  <si>
    <t>3. Name The Different Types Of Line Use In Engg. Drawing?</t>
  </si>
  <si>
    <t>5. What Do You Mean By Convention/ Code?</t>
  </si>
  <si>
    <t>CO 2</t>
  </si>
  <si>
    <t>1. Define Line, Plane &amp; Solid?</t>
  </si>
  <si>
    <t>2. What is The Trace Of A Line?</t>
  </si>
  <si>
    <t>3. What is the Difference B/W True Inclination of a Line and Apparent Angles?</t>
  </si>
  <si>
    <t>4. What is the Difference B/W True Inclination of a Line and Apparent Angles?</t>
  </si>
  <si>
    <t>1. Define Engineering Drawing. Why Drawing is called the Universal Language of Engineers?</t>
  </si>
  <si>
    <t>4. What Are Standard Specifications Of Drawing Sheets And Pencils?
A2, A3, A4</t>
  </si>
  <si>
    <t>CO 3</t>
  </si>
  <si>
    <t>1.Define Solid?</t>
  </si>
  <si>
    <t>4. What is Difference B/W Cone &amp; Cylinder?</t>
  </si>
  <si>
    <t>5. Differentiates B/W Cube, Cubold and a Square Prism.</t>
  </si>
  <si>
    <t>CO 4</t>
  </si>
  <si>
    <t>2. What is Difference B/W Prism and Pyramid?</t>
  </si>
  <si>
    <t>3. What is Difference B/W Prism and Pyramid</t>
  </si>
  <si>
    <t>2. Name The Method Used For Obtaining The Development Of Sphere.</t>
  </si>
  <si>
    <t>3. What is the use of surface development in engineering drawing?</t>
  </si>
  <si>
    <t xml:space="preserve">4. How is surface development used to create prisms and single curved surfaces like cylinders? 
</t>
  </si>
  <si>
    <t>5. Which method of development is employed in case of double curved objects?</t>
  </si>
  <si>
    <t>1. Name The Method Used For Obtaining The Developments of Prisms &amp; Cylinders.</t>
  </si>
  <si>
    <t>5. What Do You Mean By H.T &amp; V.T of a Line &amp; A Plane?</t>
  </si>
  <si>
    <t>CO 5</t>
  </si>
  <si>
    <t>1. If isometric projection of an object is drawn with true lengths the shape would be same and size is how much larger than actual isometric projection?</t>
  </si>
  <si>
    <t>2.  If an isometric projection is drawn with true measurements but not with isometric scale then the drawings are known as?</t>
  </si>
  <si>
    <t>3. If an isometric drawing is made use of isometric scale then the drawings are known as?</t>
  </si>
  <si>
    <t>4. The three lines meeting at a point and making an angle of 120^o with each other is known as?</t>
  </si>
  <si>
    <t>5. What will be the edges of inclined or oblique planes of an object as represented in a multi-view drawing.</t>
  </si>
  <si>
    <t>Engineering Graphics &amp; Design ES ME291</t>
  </si>
  <si>
    <t>24100721001</t>
  </si>
  <si>
    <t xml:space="preserve">AMBIKESH DAS </t>
  </si>
  <si>
    <t>24100721002</t>
  </si>
  <si>
    <t xml:space="preserve">NEHA CHAKRABORTY </t>
  </si>
  <si>
    <t>24100721003</t>
  </si>
  <si>
    <t xml:space="preserve">ANIRBAN KARAN </t>
  </si>
  <si>
    <t>24100721004</t>
  </si>
  <si>
    <t xml:space="preserve">PIYUSH KUMAR </t>
  </si>
  <si>
    <t>24100721005</t>
  </si>
  <si>
    <t xml:space="preserve">SHAWON DAS </t>
  </si>
  <si>
    <t>24100721006</t>
  </si>
  <si>
    <t xml:space="preserve">SUBHAJIT PATTANAYEK </t>
  </si>
  <si>
    <t>24100721007</t>
  </si>
  <si>
    <t>ARAF SAYEED KHAN</t>
  </si>
  <si>
    <t>24100721008</t>
  </si>
  <si>
    <t xml:space="preserve">PRIYA BANIK </t>
  </si>
  <si>
    <t>24100721009</t>
  </si>
  <si>
    <t xml:space="preserve">KOUSHIK JANA </t>
  </si>
  <si>
    <t>24100721010</t>
  </si>
  <si>
    <t xml:space="preserve">HAMIDULLA BHANGI </t>
  </si>
  <si>
    <t>24100721011</t>
  </si>
  <si>
    <t xml:space="preserve">AJAY KUMAR </t>
  </si>
  <si>
    <t>24100721012</t>
  </si>
  <si>
    <t xml:space="preserve">AMIT DEY </t>
  </si>
  <si>
    <t>24100721013</t>
  </si>
  <si>
    <t xml:space="preserve">BAPPADITYA MANNA </t>
  </si>
  <si>
    <t>24100721014</t>
  </si>
  <si>
    <t xml:space="preserve">KOUSHIK NASKAR </t>
  </si>
  <si>
    <t>24100721016</t>
  </si>
  <si>
    <t xml:space="preserve">SUBHADEEP DUTTA </t>
  </si>
  <si>
    <t>24100721020</t>
  </si>
  <si>
    <t xml:space="preserve">MATIUR RAHMAN </t>
  </si>
  <si>
    <t>24100721037</t>
  </si>
  <si>
    <t xml:space="preserve">DEBDAS PURKAIT </t>
  </si>
  <si>
    <t>24100721038</t>
  </si>
  <si>
    <t xml:space="preserve">PRATIM GAYEN </t>
  </si>
  <si>
    <t>24100721039</t>
  </si>
  <si>
    <t xml:space="preserve">BABUSONA MONDAL </t>
  </si>
  <si>
    <t>24100721041</t>
  </si>
  <si>
    <t xml:space="preserve">RAJKUMAR BISWAS </t>
  </si>
  <si>
    <t>37</t>
  </si>
  <si>
    <t>35</t>
  </si>
  <si>
    <t>2021-22</t>
  </si>
  <si>
    <t xml:space="preserve">Attainment Level 1: 70% students scoring more than 75% marks out of the relevant maximum marks. </t>
  </si>
  <si>
    <t xml:space="preserve">Attainment Level 2: 80% students scoring more than 75% marks out of the relevant maximum marks. </t>
  </si>
  <si>
    <t xml:space="preserve">Attainment Level 3: 90% students scoring more than 75% marks out of the relevant maximum marks. </t>
  </si>
</sst>
</file>

<file path=xl/styles.xml><?xml version="1.0" encoding="utf-8"?>
<styleSheet xmlns="http://schemas.openxmlformats.org/spreadsheetml/2006/main">
  <fonts count="40">
    <font>
      <sz val="10"/>
      <name val="Arial"/>
    </font>
    <font>
      <sz val="12"/>
      <name val="Arial"/>
      <family val="2"/>
    </font>
    <font>
      <b/>
      <sz val="12"/>
      <name val="Arial"/>
      <family val="2"/>
    </font>
    <font>
      <sz val="12"/>
      <name val="Times New Roman"/>
      <family val="1"/>
    </font>
    <font>
      <sz val="8"/>
      <name val="Arial"/>
      <family val="2"/>
    </font>
    <font>
      <b/>
      <sz val="10"/>
      <name val="Arial"/>
      <family val="2"/>
    </font>
    <font>
      <sz val="10"/>
      <name val="Arial"/>
      <family val="2"/>
    </font>
    <font>
      <sz val="10"/>
      <name val="Arial"/>
      <family val="2"/>
    </font>
    <font>
      <b/>
      <sz val="10"/>
      <color indexed="62"/>
      <name val="Arial"/>
      <family val="2"/>
    </font>
    <font>
      <sz val="14"/>
      <color indexed="9"/>
      <name val="Calibri"/>
      <family val="2"/>
    </font>
    <font>
      <b/>
      <sz val="9"/>
      <color indexed="81"/>
      <name val="Tahoma"/>
      <family val="2"/>
    </font>
    <font>
      <b/>
      <sz val="16"/>
      <name val="Arial"/>
      <family val="2"/>
    </font>
    <font>
      <b/>
      <sz val="12"/>
      <name val="Times New Roman"/>
      <family val="1"/>
    </font>
    <font>
      <b/>
      <sz val="14"/>
      <name val="Times New Roman"/>
      <family val="1"/>
    </font>
    <font>
      <b/>
      <sz val="11"/>
      <name val="Times New Roman"/>
      <family val="1"/>
    </font>
    <font>
      <b/>
      <u/>
      <sz val="12"/>
      <name val="Times New Roman"/>
      <family val="1"/>
    </font>
    <font>
      <sz val="11"/>
      <name val="Times New Roman"/>
      <family val="1"/>
    </font>
    <font>
      <b/>
      <sz val="9"/>
      <color indexed="8"/>
      <name val="Times New Roman"/>
      <family val="1"/>
    </font>
    <font>
      <sz val="11"/>
      <color indexed="9"/>
      <name val="Calibri"/>
      <family val="2"/>
    </font>
    <font>
      <sz val="10"/>
      <name val="Times New Roman"/>
      <family val="1"/>
    </font>
    <font>
      <sz val="11"/>
      <color theme="1"/>
      <name val="Calibri"/>
      <family val="2"/>
      <scheme val="minor"/>
    </font>
    <font>
      <sz val="11"/>
      <color theme="0"/>
      <name val="Calibri"/>
      <family val="2"/>
      <scheme val="minor"/>
    </font>
    <font>
      <b/>
      <sz val="11"/>
      <color theme="3"/>
      <name val="Calibri"/>
      <family val="2"/>
      <scheme val="minor"/>
    </font>
    <font>
      <sz val="11"/>
      <color rgb="FF3F3F76"/>
      <name val="Calibri"/>
      <family val="2"/>
      <scheme val="minor"/>
    </font>
    <font>
      <b/>
      <sz val="11"/>
      <color theme="1"/>
      <name val="Calibri"/>
      <family val="2"/>
      <scheme val="minor"/>
    </font>
    <font>
      <b/>
      <sz val="12"/>
      <color rgb="FF3F3F76"/>
      <name val="Calibri"/>
      <family val="2"/>
      <scheme val="minor"/>
    </font>
    <font>
      <b/>
      <sz val="12"/>
      <color theme="1"/>
      <name val="Times New Roman"/>
      <family val="1"/>
    </font>
    <font>
      <b/>
      <sz val="10"/>
      <color rgb="FF3F3F76"/>
      <name val="Times New Roman"/>
      <family val="1"/>
    </font>
    <font>
      <b/>
      <sz val="10"/>
      <color theme="4" tint="-0.249977111117893"/>
      <name val="Arial"/>
      <family val="2"/>
    </font>
    <font>
      <b/>
      <sz val="11"/>
      <color theme="1"/>
      <name val="Tahoma"/>
      <family val="2"/>
    </font>
    <font>
      <b/>
      <sz val="11"/>
      <color theme="1"/>
      <name val="Times New Roman"/>
      <family val="1"/>
    </font>
    <font>
      <sz val="11"/>
      <color rgb="FF0D0D0D"/>
      <name val="Times New Roman"/>
      <family val="1"/>
    </font>
    <font>
      <sz val="10"/>
      <color theme="4" tint="-0.249977111117893"/>
      <name val="Arial"/>
      <family val="2"/>
    </font>
    <font>
      <sz val="12"/>
      <color theme="4" tint="-0.249977111117893"/>
      <name val="Times New Roman"/>
      <family val="1"/>
    </font>
    <font>
      <b/>
      <sz val="10"/>
      <color rgb="FFFF0000"/>
      <name val="Arial"/>
      <family val="2"/>
    </font>
    <font>
      <b/>
      <sz val="12"/>
      <color rgb="FF000000"/>
      <name val="Times New Roman"/>
      <family val="1"/>
    </font>
    <font>
      <sz val="12"/>
      <color theme="1"/>
      <name val="Times New Roman"/>
      <family val="1"/>
    </font>
    <font>
      <sz val="11"/>
      <color theme="1"/>
      <name val="Times New Roman"/>
      <family val="1"/>
    </font>
    <font>
      <b/>
      <sz val="9"/>
      <color theme="1"/>
      <name val="Times New Roman"/>
      <family val="1"/>
    </font>
    <font>
      <b/>
      <sz val="10"/>
      <name val="Times New Roman"/>
      <family val="1"/>
    </font>
  </fonts>
  <fills count="19">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4"/>
      </patternFill>
    </fill>
    <fill>
      <patternFill patternType="solid">
        <fgColor rgb="FFFFCC99"/>
      </patternFill>
    </fill>
    <fill>
      <patternFill patternType="solid">
        <fgColor theme="5" tint="0.59999389629810485"/>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00B050"/>
        <bgColor indexed="64"/>
      </patternFill>
    </fill>
  </fills>
  <borders count="42">
    <border>
      <left/>
      <right/>
      <top/>
      <bottom/>
      <diagonal/>
    </border>
    <border>
      <left/>
      <right/>
      <top/>
      <bottom style="thick">
        <color indexed="62"/>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diagonal/>
    </border>
    <border>
      <left/>
      <right/>
      <top style="thick">
        <color indexed="62"/>
      </top>
      <bottom style="thin">
        <color indexed="64"/>
      </bottom>
      <diagonal/>
    </border>
    <border>
      <left/>
      <right style="thin">
        <color indexed="64"/>
      </right>
      <top style="thick">
        <color indexed="62"/>
      </top>
      <bottom style="thin">
        <color indexed="64"/>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style="thin">
        <color rgb="FF000000"/>
      </left>
      <right style="thin">
        <color rgb="FF000000"/>
      </right>
      <top style="thin">
        <color rgb="FF000000"/>
      </top>
      <bottom style="thin">
        <color rgb="FF000000"/>
      </bottom>
      <diagonal/>
    </border>
    <border>
      <left style="thin">
        <color rgb="FF7F7F7F"/>
      </left>
      <right/>
      <top style="thin">
        <color rgb="FF7F7F7F"/>
      </top>
      <bottom style="thin">
        <color rgb="FF7F7F7F"/>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11"/>
      </left>
      <right/>
      <top/>
      <bottom/>
      <diagonal/>
    </border>
  </borders>
  <cellStyleXfs count="80">
    <xf numFmtId="0" fontId="0" fillId="0" borderId="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1" fillId="8" borderId="0" applyNumberFormat="0" applyBorder="0" applyAlignment="0" applyProtection="0"/>
    <xf numFmtId="0" fontId="22" fillId="0" borderId="14" applyNumberFormat="0" applyFill="0" applyAlignment="0" applyProtection="0"/>
    <xf numFmtId="0" fontId="23" fillId="9" borderId="13" applyNumberFormat="0" applyAlignment="0" applyProtection="0"/>
    <xf numFmtId="0" fontId="20" fillId="0" borderId="0"/>
    <xf numFmtId="0" fontId="20" fillId="0" borderId="0"/>
    <xf numFmtId="0" fontId="6" fillId="0" borderId="0"/>
    <xf numFmtId="0" fontId="6" fillId="0" borderId="0"/>
    <xf numFmtId="0" fontId="20"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0" fillId="0" borderId="0"/>
    <xf numFmtId="0" fontId="20" fillId="0" borderId="0"/>
    <xf numFmtId="0" fontId="20" fillId="0" borderId="0"/>
    <xf numFmtId="0" fontId="2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0" fillId="0" borderId="0"/>
  </cellStyleXfs>
  <cellXfs count="227">
    <xf numFmtId="0" fontId="0" fillId="0" borderId="0" xfId="0"/>
    <xf numFmtId="0" fontId="1" fillId="0" borderId="0" xfId="0" applyFont="1"/>
    <xf numFmtId="0" fontId="2" fillId="0" borderId="0" xfId="0" applyFont="1"/>
    <xf numFmtId="0" fontId="1" fillId="0" borderId="0" xfId="0" applyFont="1" applyAlignment="1">
      <alignment horizontal="center" vertical="center"/>
    </xf>
    <xf numFmtId="0" fontId="7" fillId="0" borderId="0" xfId="0" applyFont="1"/>
    <xf numFmtId="0" fontId="22" fillId="2" borderId="14" xfId="6" applyFill="1"/>
    <xf numFmtId="0" fontId="7" fillId="0" borderId="0" xfId="0" applyFont="1" applyAlignment="1">
      <alignment horizontal="center"/>
    </xf>
    <xf numFmtId="0" fontId="9" fillId="8" borderId="1" xfId="5" applyFont="1" applyBorder="1"/>
    <xf numFmtId="0" fontId="9" fillId="8" borderId="0" xfId="5" applyFont="1" applyAlignment="1">
      <alignment vertical="center"/>
    </xf>
    <xf numFmtId="0" fontId="5" fillId="0" borderId="0" xfId="0" applyFont="1" applyAlignment="1">
      <alignment horizontal="center" wrapText="1"/>
    </xf>
    <xf numFmtId="0" fontId="22" fillId="2" borderId="0" xfId="6" applyFill="1" applyBorder="1"/>
    <xf numFmtId="0" fontId="7" fillId="0" borderId="0" xfId="0" applyFont="1" applyAlignment="1">
      <alignment vertical="center"/>
    </xf>
    <xf numFmtId="0" fontId="5" fillId="0" borderId="0" xfId="0" applyFont="1" applyAlignment="1">
      <alignment horizontal="center" vertical="center" wrapText="1"/>
    </xf>
    <xf numFmtId="0" fontId="23" fillId="9" borderId="13" xfId="7" applyAlignment="1">
      <alignment horizontal="center" vertical="center"/>
    </xf>
    <xf numFmtId="0" fontId="20" fillId="10" borderId="2" xfId="1" applyFill="1" applyBorder="1" applyAlignment="1">
      <alignment horizontal="center" wrapText="1"/>
    </xf>
    <xf numFmtId="0" fontId="8" fillId="3" borderId="3" xfId="0" applyFont="1" applyFill="1" applyBorder="1"/>
    <xf numFmtId="0" fontId="5" fillId="0" borderId="3" xfId="0" applyFont="1" applyBorder="1"/>
    <xf numFmtId="0" fontId="8" fillId="3" borderId="3" xfId="0" applyFont="1" applyFill="1" applyBorder="1" applyAlignment="1">
      <alignment wrapText="1"/>
    </xf>
    <xf numFmtId="0" fontId="1" fillId="0" borderId="4" xfId="0" applyFont="1" applyBorder="1"/>
    <xf numFmtId="0" fontId="6" fillId="0" borderId="0" xfId="0" applyFont="1"/>
    <xf numFmtId="0" fontId="23" fillId="9" borderId="13" xfId="7" applyAlignment="1">
      <alignment horizontal="center" vertical="center"/>
    </xf>
    <xf numFmtId="0" fontId="5" fillId="0" borderId="0" xfId="0" applyFont="1" applyAlignment="1">
      <alignment horizontal="center" vertical="center"/>
    </xf>
    <xf numFmtId="2" fontId="7" fillId="0" borderId="0" xfId="0" applyNumberFormat="1" applyFont="1" applyAlignment="1">
      <alignment horizontal="center" vertical="center"/>
    </xf>
    <xf numFmtId="0" fontId="6" fillId="0" borderId="0" xfId="0" applyFont="1" applyAlignment="1">
      <alignment horizontal="center" vertical="center"/>
    </xf>
    <xf numFmtId="0" fontId="25" fillId="9" borderId="0" xfId="7" applyFont="1" applyBorder="1" applyAlignment="1">
      <alignment horizontal="center" vertical="center"/>
    </xf>
    <xf numFmtId="0" fontId="12" fillId="0" borderId="0" xfId="0" applyFont="1" applyAlignment="1">
      <alignment horizontal="center" vertical="center"/>
    </xf>
    <xf numFmtId="0" fontId="14" fillId="0" borderId="0" xfId="0" applyFont="1" applyAlignment="1">
      <alignment horizontal="left" vertical="center" indent="2"/>
    </xf>
    <xf numFmtId="0" fontId="13" fillId="0" borderId="0" xfId="0" applyFont="1" applyAlignment="1">
      <alignment horizontal="center"/>
    </xf>
    <xf numFmtId="0" fontId="0" fillId="0" borderId="0" xfId="0" applyFill="1"/>
    <xf numFmtId="0" fontId="20" fillId="10" borderId="2" xfId="1" applyFont="1" applyFill="1" applyBorder="1" applyAlignment="1">
      <alignment horizontal="center" wrapText="1"/>
    </xf>
    <xf numFmtId="0" fontId="20" fillId="11" borderId="2" xfId="4" applyFont="1" applyFill="1" applyBorder="1" applyAlignment="1">
      <alignment horizontal="center" wrapText="1"/>
    </xf>
    <xf numFmtId="0" fontId="7" fillId="0" borderId="0" xfId="0" applyNumberFormat="1" applyFont="1" applyAlignment="1">
      <alignment horizontal="center" vertical="center"/>
    </xf>
    <xf numFmtId="0" fontId="20" fillId="12" borderId="2" xfId="1" applyFont="1" applyFill="1" applyBorder="1" applyAlignment="1">
      <alignment horizontal="center" wrapText="1"/>
    </xf>
    <xf numFmtId="0" fontId="20" fillId="12" borderId="2" xfId="1" applyFill="1" applyBorder="1" applyAlignment="1">
      <alignment horizontal="center" wrapText="1"/>
    </xf>
    <xf numFmtId="0" fontId="0" fillId="0" borderId="0" xfId="0" applyBorder="1"/>
    <xf numFmtId="0" fontId="26" fillId="0" borderId="0" xfId="4" applyFont="1" applyFill="1" applyBorder="1" applyAlignment="1">
      <alignment horizontal="center" vertical="center" wrapText="1"/>
    </xf>
    <xf numFmtId="0" fontId="3" fillId="0" borderId="0" xfId="0" applyFont="1" applyAlignment="1">
      <alignment vertical="center"/>
    </xf>
    <xf numFmtId="0" fontId="15" fillId="0" borderId="0" xfId="0" applyFont="1" applyAlignment="1">
      <alignment horizontal="left" vertical="center" indent="2"/>
    </xf>
    <xf numFmtId="0" fontId="3" fillId="0" borderId="0" xfId="0" applyFont="1" applyAlignment="1">
      <alignment horizontal="left" vertical="center" indent="2"/>
    </xf>
    <xf numFmtId="0" fontId="16" fillId="0" borderId="0" xfId="0" applyFont="1" applyAlignment="1">
      <alignment vertical="center"/>
    </xf>
    <xf numFmtId="0" fontId="12" fillId="0" borderId="0" xfId="0" applyFont="1" applyAlignment="1">
      <alignment horizontal="left" vertical="center" indent="2"/>
    </xf>
    <xf numFmtId="0" fontId="6" fillId="0" borderId="0" xfId="0" applyFont="1" applyAlignment="1"/>
    <xf numFmtId="0" fontId="16" fillId="0" borderId="0" xfId="0" applyFont="1"/>
    <xf numFmtId="0" fontId="14" fillId="0" borderId="0" xfId="0" applyFont="1"/>
    <xf numFmtId="0" fontId="24" fillId="11" borderId="5" xfId="4" applyFont="1" applyFill="1" applyBorder="1" applyAlignment="1">
      <alignment horizontal="center" vertical="center" wrapText="1"/>
    </xf>
    <xf numFmtId="0" fontId="26" fillId="0" borderId="0" xfId="3" applyFont="1" applyFill="1" applyBorder="1" applyAlignment="1">
      <alignment horizontal="center" vertical="center" wrapText="1"/>
    </xf>
    <xf numFmtId="0" fontId="20" fillId="12" borderId="6" xfId="2" applyFill="1" applyBorder="1" applyAlignment="1">
      <alignment horizontal="center" vertical="center" wrapText="1"/>
    </xf>
    <xf numFmtId="0" fontId="20" fillId="12" borderId="6" xfId="1" applyFont="1" applyFill="1" applyBorder="1" applyAlignment="1">
      <alignment horizontal="center" vertical="center" wrapText="1"/>
    </xf>
    <xf numFmtId="0" fontId="20" fillId="12" borderId="6" xfId="1" applyFill="1" applyBorder="1" applyAlignment="1">
      <alignment horizontal="center" vertical="center" wrapText="1"/>
    </xf>
    <xf numFmtId="0" fontId="20" fillId="10" borderId="6" xfId="1" applyFill="1" applyBorder="1" applyAlignment="1">
      <alignment horizontal="center" vertical="center" wrapText="1"/>
    </xf>
    <xf numFmtId="0" fontId="20" fillId="10" borderId="6" xfId="1" applyFont="1" applyFill="1" applyBorder="1" applyAlignment="1">
      <alignment horizontal="center" vertical="center" wrapText="1"/>
    </xf>
    <xf numFmtId="0" fontId="27" fillId="9" borderId="6" xfId="7" applyFont="1" applyBorder="1" applyAlignment="1">
      <alignment horizontal="center" vertical="center"/>
    </xf>
    <xf numFmtId="0" fontId="26" fillId="10" borderId="6" xfId="1" applyFont="1" applyFill="1" applyBorder="1" applyAlignment="1">
      <alignment horizontal="center" vertical="center" wrapText="1"/>
    </xf>
    <xf numFmtId="0" fontId="26" fillId="13" borderId="6" xfId="1" applyFont="1" applyFill="1" applyBorder="1" applyAlignment="1">
      <alignment horizontal="center" vertical="center" wrapText="1"/>
    </xf>
    <xf numFmtId="0" fontId="26" fillId="13" borderId="6" xfId="2" applyFont="1" applyFill="1" applyBorder="1" applyAlignment="1">
      <alignment horizontal="center" vertical="center" wrapText="1"/>
    </xf>
    <xf numFmtId="0" fontId="12" fillId="0" borderId="6" xfId="0" applyFont="1" applyBorder="1" applyAlignment="1">
      <alignment horizontal="center" vertical="center"/>
    </xf>
    <xf numFmtId="0" fontId="28" fillId="3" borderId="6" xfId="0" applyFont="1" applyFill="1" applyBorder="1" applyAlignment="1">
      <alignment horizontal="center"/>
    </xf>
    <xf numFmtId="0" fontId="0" fillId="14" borderId="0" xfId="0" applyFill="1"/>
    <xf numFmtId="0" fontId="14" fillId="0" borderId="6" xfId="0" applyFont="1" applyBorder="1" applyAlignment="1">
      <alignment horizontal="center" vertical="center"/>
    </xf>
    <xf numFmtId="0" fontId="2" fillId="0" borderId="0" xfId="0" applyFont="1" applyAlignment="1">
      <alignment horizontal="center" vertical="center"/>
    </xf>
    <xf numFmtId="0" fontId="30" fillId="0" borderId="6" xfId="0" applyFont="1" applyFill="1" applyBorder="1" applyAlignment="1">
      <alignment horizontal="center" vertical="center"/>
    </xf>
    <xf numFmtId="0" fontId="29"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27" fillId="9" borderId="13" xfId="7" applyFont="1" applyAlignment="1">
      <alignment horizontal="center" vertical="center" wrapText="1"/>
    </xf>
    <xf numFmtId="0" fontId="5" fillId="14" borderId="0" xfId="0" applyFont="1" applyFill="1" applyAlignment="1">
      <alignment horizontal="center" vertical="center"/>
    </xf>
    <xf numFmtId="0" fontId="9" fillId="8" borderId="1" xfId="5" applyFont="1" applyBorder="1" applyAlignment="1">
      <alignment vertical="top" wrapText="1"/>
    </xf>
    <xf numFmtId="0" fontId="9" fillId="8" borderId="1" xfId="5" applyFont="1" applyBorder="1" applyAlignment="1">
      <alignment horizontal="center" vertical="top" wrapText="1"/>
    </xf>
    <xf numFmtId="0" fontId="8" fillId="3" borderId="3" xfId="0" applyFont="1" applyFill="1" applyBorder="1" applyAlignment="1">
      <alignment vertical="top" wrapText="1"/>
    </xf>
    <xf numFmtId="0" fontId="1" fillId="0" borderId="0" xfId="0" applyFont="1" applyAlignment="1">
      <alignment horizontal="center" vertical="top" wrapText="1"/>
    </xf>
    <xf numFmtId="0" fontId="1" fillId="0" borderId="0" xfId="0" applyFont="1" applyAlignment="1">
      <alignment vertical="top" wrapText="1"/>
    </xf>
    <xf numFmtId="0" fontId="0" fillId="0" borderId="0" xfId="0" applyAlignment="1">
      <alignment vertical="top" wrapText="1"/>
    </xf>
    <xf numFmtId="0" fontId="2" fillId="0" borderId="0" xfId="0" applyFont="1" applyAlignment="1">
      <alignment vertical="top" wrapText="1"/>
    </xf>
    <xf numFmtId="0" fontId="22" fillId="2" borderId="0" xfId="6" applyFill="1" applyBorder="1" applyAlignment="1">
      <alignment vertical="top" wrapText="1"/>
    </xf>
    <xf numFmtId="0" fontId="22" fillId="0" borderId="0" xfId="6" applyFill="1" applyBorder="1" applyAlignment="1">
      <alignment vertical="top" wrapText="1"/>
    </xf>
    <xf numFmtId="0" fontId="22" fillId="2" borderId="14" xfId="6" applyFill="1" applyAlignment="1">
      <alignment vertical="top" wrapText="1"/>
    </xf>
    <xf numFmtId="0" fontId="31" fillId="0" borderId="0" xfId="0" applyFont="1" applyFill="1" applyBorder="1" applyAlignment="1">
      <alignment vertical="top" wrapText="1"/>
    </xf>
    <xf numFmtId="0" fontId="1" fillId="0" borderId="0" xfId="0" applyFont="1" applyFill="1" applyAlignment="1">
      <alignment vertical="top" wrapText="1"/>
    </xf>
    <xf numFmtId="0" fontId="0" fillId="0" borderId="0" xfId="0" applyFill="1" applyAlignment="1">
      <alignment vertical="top" wrapText="1"/>
    </xf>
    <xf numFmtId="0" fontId="2" fillId="0" borderId="0" xfId="0" applyFont="1" applyFill="1" applyAlignment="1">
      <alignment vertical="top" wrapText="1"/>
    </xf>
    <xf numFmtId="0" fontId="22" fillId="0" borderId="6" xfId="6" applyFill="1" applyBorder="1" applyAlignment="1">
      <alignment vertical="top" wrapText="1"/>
    </xf>
    <xf numFmtId="0" fontId="22" fillId="0" borderId="6" xfId="6" applyFill="1" applyBorder="1" applyAlignment="1">
      <alignment horizontal="center" vertical="top" wrapText="1"/>
    </xf>
    <xf numFmtId="0" fontId="12" fillId="0" borderId="6" xfId="0" applyFont="1" applyFill="1" applyBorder="1" applyAlignment="1">
      <alignment horizontal="center" vertical="top" wrapText="1"/>
    </xf>
    <xf numFmtId="0" fontId="12" fillId="0" borderId="6" xfId="0" applyFont="1" applyBorder="1" applyAlignment="1">
      <alignment horizontal="center" vertical="top" wrapText="1"/>
    </xf>
    <xf numFmtId="0" fontId="28" fillId="3" borderId="8" xfId="0" applyFont="1" applyFill="1" applyBorder="1" applyAlignment="1">
      <alignment vertical="top" wrapText="1"/>
    </xf>
    <xf numFmtId="0" fontId="28" fillId="0" borderId="0" xfId="0" applyFont="1" applyFill="1" applyBorder="1" applyAlignment="1">
      <alignment vertical="top" wrapText="1"/>
    </xf>
    <xf numFmtId="0" fontId="12" fillId="0" borderId="0" xfId="6" applyFont="1" applyFill="1" applyBorder="1" applyAlignment="1">
      <alignment horizontal="center" vertical="top" wrapText="1"/>
    </xf>
    <xf numFmtId="0" fontId="22" fillId="0" borderId="0" xfId="6" applyFill="1" applyBorder="1" applyAlignment="1">
      <alignment horizontal="center" vertical="top" wrapText="1"/>
    </xf>
    <xf numFmtId="0" fontId="0" fillId="0" borderId="0" xfId="0" applyAlignment="1">
      <alignment horizontal="center" vertical="top" wrapText="1"/>
    </xf>
    <xf numFmtId="0" fontId="6" fillId="0" borderId="0" xfId="0" applyFont="1" applyAlignment="1">
      <alignment vertical="top" wrapText="1"/>
    </xf>
    <xf numFmtId="0" fontId="28" fillId="3" borderId="6" xfId="0" applyFont="1" applyFill="1" applyBorder="1" applyAlignment="1">
      <alignment vertical="top" wrapText="1"/>
    </xf>
    <xf numFmtId="0" fontId="0" fillId="0" borderId="0" xfId="0" applyBorder="1" applyAlignment="1">
      <alignment vertical="top" wrapText="1"/>
    </xf>
    <xf numFmtId="0" fontId="32" fillId="3" borderId="6" xfId="0" applyFont="1" applyFill="1" applyBorder="1" applyAlignment="1">
      <alignment vertical="top" wrapText="1"/>
    </xf>
    <xf numFmtId="0" fontId="28" fillId="3" borderId="6" xfId="0" applyFont="1" applyFill="1" applyBorder="1" applyAlignment="1">
      <alignment horizontal="center" vertical="top" wrapText="1"/>
    </xf>
    <xf numFmtId="0" fontId="33" fillId="0" borderId="6" xfId="0" applyFont="1" applyBorder="1" applyAlignment="1">
      <alignment horizontal="center" vertical="top" wrapText="1"/>
    </xf>
    <xf numFmtId="0" fontId="32" fillId="0" borderId="0" xfId="0" applyFont="1" applyFill="1" applyBorder="1" applyAlignment="1">
      <alignment horizontal="center" vertical="top" wrapText="1"/>
    </xf>
    <xf numFmtId="0" fontId="22" fillId="14" borderId="6" xfId="6" applyFill="1" applyBorder="1" applyAlignment="1">
      <alignment vertical="top" wrapText="1"/>
    </xf>
    <xf numFmtId="0" fontId="22" fillId="14" borderId="6" xfId="6" applyFill="1" applyBorder="1" applyAlignment="1">
      <alignment horizontal="center" vertical="top" wrapText="1"/>
    </xf>
    <xf numFmtId="0" fontId="28" fillId="14" borderId="6" xfId="0" applyFont="1" applyFill="1" applyBorder="1" applyAlignment="1">
      <alignment vertical="top" wrapText="1"/>
    </xf>
    <xf numFmtId="0" fontId="2" fillId="0" borderId="0" xfId="0" applyFont="1" applyFill="1" applyBorder="1" applyAlignment="1">
      <alignment horizontal="center" vertical="top" wrapText="1"/>
    </xf>
    <xf numFmtId="0" fontId="1" fillId="0" borderId="0" xfId="0" applyFont="1" applyBorder="1" applyAlignment="1">
      <alignment horizontal="center" vertical="top" wrapText="1"/>
    </xf>
    <xf numFmtId="0" fontId="5" fillId="15" borderId="14" xfId="6" applyFont="1" applyFill="1" applyAlignment="1">
      <alignment vertical="top" wrapText="1"/>
    </xf>
    <xf numFmtId="0" fontId="22" fillId="15" borderId="14" xfId="6" applyFill="1" applyAlignment="1">
      <alignment vertical="top" wrapText="1"/>
    </xf>
    <xf numFmtId="0" fontId="22" fillId="15" borderId="14" xfId="6" applyFill="1"/>
    <xf numFmtId="0" fontId="22" fillId="15" borderId="0" xfId="6" applyFill="1" applyBorder="1" applyAlignment="1">
      <alignment vertical="top" wrapText="1"/>
    </xf>
    <xf numFmtId="0" fontId="2" fillId="15" borderId="0" xfId="0" applyFont="1" applyFill="1" applyAlignment="1">
      <alignment vertical="top" wrapText="1"/>
    </xf>
    <xf numFmtId="0" fontId="1" fillId="15" borderId="0" xfId="0" applyFont="1" applyFill="1" applyAlignment="1">
      <alignment vertical="top" wrapText="1"/>
    </xf>
    <xf numFmtId="0" fontId="0" fillId="15" borderId="0" xfId="0" applyFill="1" applyAlignment="1">
      <alignment vertical="top" wrapText="1"/>
    </xf>
    <xf numFmtId="0" fontId="0" fillId="15" borderId="0" xfId="0" applyFill="1"/>
    <xf numFmtId="0" fontId="28" fillId="3" borderId="6" xfId="0" applyFont="1" applyFill="1" applyBorder="1" applyAlignment="1">
      <alignment horizontal="left" vertical="top" wrapText="1"/>
    </xf>
    <xf numFmtId="0" fontId="22" fillId="0" borderId="0" xfId="6" applyFill="1" applyBorder="1" applyAlignment="1">
      <alignment horizontal="left" vertical="top" wrapText="1"/>
    </xf>
    <xf numFmtId="0" fontId="28" fillId="3" borderId="8" xfId="0" applyFont="1" applyFill="1" applyBorder="1" applyAlignment="1">
      <alignment horizontal="center" vertical="top" wrapText="1"/>
    </xf>
    <xf numFmtId="0" fontId="33" fillId="0" borderId="8" xfId="0" applyFont="1" applyBorder="1" applyAlignment="1">
      <alignment horizontal="center" vertical="top" wrapText="1"/>
    </xf>
    <xf numFmtId="0" fontId="28" fillId="15" borderId="9" xfId="0" applyFont="1" applyFill="1" applyBorder="1" applyAlignment="1">
      <alignment horizontal="center" vertical="top" wrapText="1"/>
    </xf>
    <xf numFmtId="0" fontId="28" fillId="15" borderId="0" xfId="0" applyFont="1" applyFill="1" applyBorder="1" applyAlignment="1">
      <alignment horizontal="center" vertical="top" wrapText="1"/>
    </xf>
    <xf numFmtId="0" fontId="6" fillId="15" borderId="0" xfId="0" applyFont="1" applyFill="1" applyAlignment="1">
      <alignment horizontal="left" vertical="top" wrapText="1"/>
    </xf>
    <xf numFmtId="0" fontId="28" fillId="15" borderId="0" xfId="0" applyFont="1" applyFill="1" applyBorder="1" applyAlignment="1">
      <alignment vertical="top" wrapText="1"/>
    </xf>
    <xf numFmtId="0" fontId="22" fillId="15" borderId="0" xfId="6" applyFill="1" applyBorder="1" applyAlignment="1">
      <alignment horizontal="center" vertical="top" wrapText="1"/>
    </xf>
    <xf numFmtId="0" fontId="20" fillId="12" borderId="6" xfId="2" applyFill="1" applyBorder="1" applyAlignment="1">
      <alignment horizontal="center" vertical="center" wrapText="1"/>
    </xf>
    <xf numFmtId="0" fontId="12" fillId="0" borderId="6" xfId="0" applyFont="1" applyBorder="1" applyAlignment="1">
      <alignment horizontal="center"/>
    </xf>
    <xf numFmtId="0" fontId="35" fillId="0" borderId="18" xfId="0" applyFont="1" applyBorder="1" applyAlignment="1">
      <alignment horizontal="center" wrapText="1"/>
    </xf>
    <xf numFmtId="0" fontId="35" fillId="0" borderId="17" xfId="0" applyFont="1" applyBorder="1" applyAlignment="1">
      <alignment horizontal="center" wrapText="1"/>
    </xf>
    <xf numFmtId="0" fontId="35" fillId="0" borderId="19" xfId="0" applyFont="1" applyBorder="1" applyAlignment="1">
      <alignment horizontal="center" wrapText="1"/>
    </xf>
    <xf numFmtId="0" fontId="35" fillId="0" borderId="7" xfId="0" applyFont="1" applyBorder="1" applyAlignment="1">
      <alignment horizontal="center" wrapText="1"/>
    </xf>
    <xf numFmtId="0" fontId="12" fillId="0" borderId="19" xfId="0" applyFont="1" applyBorder="1" applyAlignment="1">
      <alignment horizontal="center" wrapText="1"/>
    </xf>
    <xf numFmtId="0" fontId="12" fillId="0" borderId="7" xfId="0" applyFont="1" applyBorder="1" applyAlignment="1">
      <alignment horizontal="center" wrapText="1"/>
    </xf>
    <xf numFmtId="0" fontId="36" fillId="0" borderId="0" xfId="9" applyFont="1" applyBorder="1" applyAlignment="1">
      <alignment horizontal="center" vertical="center"/>
    </xf>
    <xf numFmtId="0" fontId="36" fillId="0" borderId="0" xfId="9" applyFont="1" applyBorder="1" applyAlignment="1">
      <alignment horizontal="left" vertical="center"/>
    </xf>
    <xf numFmtId="10" fontId="36" fillId="0" borderId="0" xfId="9" applyNumberFormat="1" applyFont="1" applyBorder="1" applyAlignment="1">
      <alignment horizontal="left" vertical="center"/>
    </xf>
    <xf numFmtId="0" fontId="38" fillId="0" borderId="0" xfId="8" applyFont="1"/>
    <xf numFmtId="0" fontId="19" fillId="0" borderId="0" xfId="0" applyFont="1" applyAlignment="1">
      <alignment horizontal="center"/>
    </xf>
    <xf numFmtId="0" fontId="6" fillId="0" borderId="0" xfId="59" applyFont="1" applyAlignment="1">
      <alignment horizontal="center" vertical="center"/>
    </xf>
    <xf numFmtId="0" fontId="26" fillId="0" borderId="6" xfId="9" applyFont="1" applyBorder="1" applyAlignment="1">
      <alignment horizontal="center" vertical="center"/>
    </xf>
    <xf numFmtId="0" fontId="30" fillId="0" borderId="0" xfId="0" applyFont="1"/>
    <xf numFmtId="0" fontId="19" fillId="0" borderId="21" xfId="0" applyFont="1" applyBorder="1"/>
    <xf numFmtId="0" fontId="19" fillId="0" borderId="5" xfId="0" applyFont="1" applyBorder="1"/>
    <xf numFmtId="0" fontId="19" fillId="0" borderId="0" xfId="0" applyFont="1" applyBorder="1" applyAlignment="1">
      <alignment horizontal="center"/>
    </xf>
    <xf numFmtId="0" fontId="19" fillId="0" borderId="0" xfId="0" applyFont="1" applyBorder="1"/>
    <xf numFmtId="0" fontId="19" fillId="0" borderId="22" xfId="0" applyFont="1" applyBorder="1" applyAlignment="1">
      <alignment horizontal="center"/>
    </xf>
    <xf numFmtId="0" fontId="19" fillId="0" borderId="0" xfId="0" applyFont="1"/>
    <xf numFmtId="0" fontId="19" fillId="0" borderId="23" xfId="0" applyFont="1" applyBorder="1"/>
    <xf numFmtId="0" fontId="37" fillId="0" borderId="0" xfId="8" applyFont="1" applyBorder="1"/>
    <xf numFmtId="0" fontId="6" fillId="0" borderId="0" xfId="59" applyFont="1" applyAlignment="1">
      <alignment horizontal="center" vertical="center"/>
    </xf>
    <xf numFmtId="0" fontId="39" fillId="0" borderId="9" xfId="0" applyFont="1" applyBorder="1"/>
    <xf numFmtId="0" fontId="6" fillId="0" borderId="0" xfId="59" applyFont="1" applyAlignment="1">
      <alignment horizontal="center" vertical="center"/>
    </xf>
    <xf numFmtId="0" fontId="19" fillId="0" borderId="24" xfId="0" applyFont="1" applyBorder="1"/>
    <xf numFmtId="0" fontId="6" fillId="0" borderId="0" xfId="59" applyNumberFormat="1" applyAlignment="1">
      <alignment horizontal="center" vertical="center"/>
    </xf>
    <xf numFmtId="0" fontId="6" fillId="0" borderId="0" xfId="59" applyNumberFormat="1" applyAlignment="1">
      <alignment horizontal="center" vertical="center"/>
    </xf>
    <xf numFmtId="0" fontId="6" fillId="0" borderId="0" xfId="59" applyNumberFormat="1" applyAlignment="1">
      <alignment horizontal="center" vertical="center"/>
    </xf>
    <xf numFmtId="0" fontId="6" fillId="0" borderId="0" xfId="59" applyNumberFormat="1" applyAlignment="1">
      <alignment horizontal="center" vertical="center"/>
    </xf>
    <xf numFmtId="0" fontId="30" fillId="0" borderId="0" xfId="0" applyFont="1" applyBorder="1"/>
    <xf numFmtId="0" fontId="19" fillId="0" borderId="9" xfId="0" applyFont="1" applyBorder="1" applyAlignment="1">
      <alignment horizontal="center"/>
    </xf>
    <xf numFmtId="0" fontId="37" fillId="0" borderId="0" xfId="8" applyFont="1"/>
    <xf numFmtId="0" fontId="39" fillId="0" borderId="22" xfId="0" applyFont="1" applyBorder="1"/>
    <xf numFmtId="0" fontId="19" fillId="0" borderId="10" xfId="0" applyFont="1" applyBorder="1"/>
    <xf numFmtId="0" fontId="37" fillId="0" borderId="15" xfId="0" applyFont="1" applyBorder="1" applyAlignment="1">
      <alignment horizontal="center" vertical="center" wrapText="1"/>
    </xf>
    <xf numFmtId="0" fontId="39" fillId="0" borderId="20" xfId="0" applyFont="1" applyBorder="1"/>
    <xf numFmtId="0" fontId="30" fillId="0" borderId="6" xfId="0" applyFont="1" applyBorder="1" applyAlignment="1">
      <alignment horizontal="center" vertical="center" wrapText="1"/>
    </xf>
    <xf numFmtId="0" fontId="36" fillId="0" borderId="0" xfId="9" applyFont="1" applyFill="1" applyBorder="1" applyAlignment="1">
      <alignment horizontal="center" vertical="center"/>
    </xf>
    <xf numFmtId="0" fontId="36" fillId="0" borderId="41" xfId="9" applyFont="1" applyFill="1" applyBorder="1" applyAlignment="1">
      <alignment horizontal="left" vertical="center"/>
    </xf>
    <xf numFmtId="0" fontId="6" fillId="0" borderId="0" xfId="59" applyNumberFormat="1" applyFont="1" applyAlignment="1">
      <alignment horizontal="center" vertical="center"/>
    </xf>
    <xf numFmtId="0" fontId="0" fillId="0" borderId="0" xfId="59" applyNumberFormat="1" applyFont="1" applyFill="1" applyAlignment="1">
      <alignment horizontal="center" vertical="center"/>
    </xf>
    <xf numFmtId="2" fontId="0" fillId="0" borderId="0" xfId="0" applyNumberFormat="1" applyFont="1" applyAlignment="1">
      <alignment horizontal="center" vertical="center"/>
    </xf>
    <xf numFmtId="0" fontId="6" fillId="0" borderId="0" xfId="59" applyNumberFormat="1" applyFill="1" applyAlignment="1">
      <alignment horizontal="center" vertical="center"/>
    </xf>
    <xf numFmtId="0" fontId="20" fillId="0" borderId="0" xfId="79" applyAlignment="1">
      <alignment horizontal="center" vertical="center"/>
    </xf>
    <xf numFmtId="0" fontId="5" fillId="17" borderId="0" xfId="0" applyFont="1" applyFill="1" applyAlignment="1">
      <alignment horizontal="center" vertical="top" wrapText="1"/>
    </xf>
    <xf numFmtId="0" fontId="6" fillId="0" borderId="0" xfId="0" applyFont="1" applyAlignment="1">
      <alignment horizontal="center" vertical="top" wrapText="1"/>
    </xf>
    <xf numFmtId="0" fontId="6" fillId="17" borderId="0" xfId="0" applyFont="1" applyFill="1" applyAlignment="1">
      <alignment horizontal="center" vertical="top" wrapText="1"/>
    </xf>
    <xf numFmtId="0" fontId="34" fillId="0" borderId="0" xfId="0" applyFont="1" applyAlignment="1">
      <alignment horizontal="left" vertical="top" wrapText="1"/>
    </xf>
    <xf numFmtId="0" fontId="5" fillId="14" borderId="0" xfId="0" applyFont="1" applyFill="1" applyAlignment="1">
      <alignment horizontal="left" vertical="top" wrapText="1"/>
    </xf>
    <xf numFmtId="0" fontId="5" fillId="18" borderId="0" xfId="0" applyFont="1" applyFill="1" applyAlignment="1">
      <alignment horizontal="left" vertical="top" wrapText="1"/>
    </xf>
    <xf numFmtId="0" fontId="6" fillId="0" borderId="0" xfId="0" applyFont="1" applyAlignment="1">
      <alignment horizontal="left" vertical="top" wrapText="1"/>
    </xf>
    <xf numFmtId="0" fontId="33" fillId="14" borderId="6" xfId="0" applyFont="1" applyFill="1" applyBorder="1" applyAlignment="1">
      <alignment horizontal="center" vertical="top" wrapText="1"/>
    </xf>
    <xf numFmtId="0" fontId="28" fillId="3" borderId="6" xfId="0" applyFont="1" applyFill="1" applyBorder="1" applyAlignment="1">
      <alignment horizontal="center" vertical="top" wrapText="1"/>
    </xf>
    <xf numFmtId="0" fontId="22" fillId="2" borderId="14" xfId="6" applyFill="1" applyAlignment="1">
      <alignment horizontal="left" vertical="top" wrapText="1"/>
    </xf>
    <xf numFmtId="0" fontId="6" fillId="14" borderId="0" xfId="0" applyFont="1" applyFill="1" applyAlignment="1">
      <alignment horizontal="left" vertical="top" wrapText="1"/>
    </xf>
    <xf numFmtId="0" fontId="22" fillId="0" borderId="0" xfId="6" applyFill="1" applyBorder="1" applyAlignment="1">
      <alignment horizontal="left" vertical="top" wrapText="1"/>
    </xf>
    <xf numFmtId="0" fontId="22" fillId="2" borderId="0" xfId="6" applyFill="1" applyBorder="1" applyAlignment="1">
      <alignment horizontal="center" vertical="top" wrapText="1"/>
    </xf>
    <xf numFmtId="0" fontId="32" fillId="0" borderId="0" xfId="0" applyFont="1" applyAlignment="1">
      <alignment horizontal="center" vertical="top" wrapText="1"/>
    </xf>
    <xf numFmtId="0" fontId="32" fillId="16" borderId="0" xfId="0" applyFont="1" applyFill="1" applyAlignment="1">
      <alignment horizontal="center" vertical="top" wrapText="1"/>
    </xf>
    <xf numFmtId="0" fontId="32" fillId="0" borderId="0" xfId="0" applyFont="1" applyBorder="1" applyAlignment="1">
      <alignment horizontal="center" vertical="top" wrapText="1"/>
    </xf>
    <xf numFmtId="0" fontId="19" fillId="0" borderId="6" xfId="0" applyFont="1" applyFill="1" applyBorder="1" applyAlignment="1">
      <alignment horizontal="left" vertical="center" wrapText="1"/>
    </xf>
    <xf numFmtId="0" fontId="5" fillId="0" borderId="10" xfId="0" applyFont="1" applyBorder="1" applyAlignment="1">
      <alignment horizontal="left" vertical="top" wrapText="1"/>
    </xf>
    <xf numFmtId="0" fontId="19" fillId="0" borderId="8"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8" fillId="8" borderId="1" xfId="5" applyFont="1" applyBorder="1" applyAlignment="1">
      <alignment horizontal="center" vertical="top" wrapText="1"/>
    </xf>
    <xf numFmtId="0" fontId="5" fillId="0" borderId="0" xfId="0" applyFont="1" applyAlignment="1">
      <alignment horizontal="left"/>
    </xf>
    <xf numFmtId="0" fontId="22" fillId="2" borderId="0" xfId="6" applyFont="1" applyFill="1" applyBorder="1" applyAlignment="1">
      <alignment horizontal="left" vertical="top" wrapText="1"/>
    </xf>
    <xf numFmtId="0" fontId="5" fillId="0" borderId="11" xfId="0" applyFont="1" applyBorder="1" applyAlignment="1">
      <alignment horizontal="center" vertical="top" wrapText="1"/>
    </xf>
    <xf numFmtId="0" fontId="5" fillId="0" borderId="12" xfId="0" applyFont="1" applyBorder="1" applyAlignment="1">
      <alignment horizontal="center" vertical="top" wrapText="1"/>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11" fillId="0" borderId="0" xfId="0" applyFont="1" applyAlignment="1">
      <alignment horizontal="center"/>
    </xf>
    <xf numFmtId="0" fontId="23" fillId="9" borderId="13" xfId="7" applyAlignment="1">
      <alignment horizontal="center" vertical="center"/>
    </xf>
    <xf numFmtId="0" fontId="23" fillId="9" borderId="16" xfId="7" applyBorder="1" applyAlignment="1">
      <alignment horizontal="center" vertical="center"/>
    </xf>
    <xf numFmtId="0" fontId="24" fillId="10" borderId="9" xfId="1" applyFont="1" applyFill="1" applyBorder="1" applyAlignment="1">
      <alignment horizontal="center" vertical="center" wrapText="1"/>
    </xf>
    <xf numFmtId="0" fontId="24" fillId="10" borderId="0" xfId="1" applyFont="1" applyFill="1" applyBorder="1" applyAlignment="1">
      <alignment horizontal="center" vertical="center" wrapText="1"/>
    </xf>
    <xf numFmtId="0" fontId="24" fillId="10" borderId="5" xfId="1" applyFont="1" applyFill="1" applyBorder="1" applyAlignment="1">
      <alignment horizontal="center" vertical="center" wrapText="1"/>
    </xf>
    <xf numFmtId="0" fontId="20" fillId="10" borderId="6" xfId="1" applyFill="1" applyBorder="1" applyAlignment="1">
      <alignment horizontal="center" vertical="center" wrapText="1"/>
    </xf>
    <xf numFmtId="0" fontId="24" fillId="12" borderId="9" xfId="2" applyFont="1" applyFill="1" applyBorder="1" applyAlignment="1">
      <alignment horizontal="center" vertical="center" wrapText="1"/>
    </xf>
    <xf numFmtId="0" fontId="24" fillId="12" borderId="0" xfId="2" applyFont="1" applyFill="1" applyBorder="1" applyAlignment="1">
      <alignment horizontal="center" vertical="center" wrapText="1"/>
    </xf>
    <xf numFmtId="0" fontId="20" fillId="12" borderId="9" xfId="2" applyFill="1" applyBorder="1" applyAlignment="1">
      <alignment horizontal="center" vertical="center" wrapText="1"/>
    </xf>
    <xf numFmtId="0" fontId="20" fillId="12" borderId="0" xfId="2" applyFill="1" applyBorder="1" applyAlignment="1">
      <alignment horizontal="center" vertical="center" wrapText="1"/>
    </xf>
    <xf numFmtId="0" fontId="14" fillId="0" borderId="25" xfId="0" applyFont="1" applyBorder="1" applyAlignment="1">
      <alignment horizontal="center" vertical="center"/>
    </xf>
    <xf numFmtId="0" fontId="14" fillId="0" borderId="28" xfId="0" applyFont="1" applyBorder="1" applyAlignment="1">
      <alignment horizontal="center" vertical="center"/>
    </xf>
    <xf numFmtId="0" fontId="14" fillId="0" borderId="30" xfId="0" applyFont="1" applyBorder="1" applyAlignment="1">
      <alignment horizontal="center"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6" xfId="0" applyFont="1" applyBorder="1" applyAlignment="1">
      <alignment horizontal="left" vertical="center"/>
    </xf>
    <xf numFmtId="0" fontId="3" fillId="0" borderId="29"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12" fillId="0" borderId="25" xfId="0" applyFont="1" applyBorder="1" applyAlignment="1">
      <alignment horizontal="center" vertical="center"/>
    </xf>
    <xf numFmtId="0" fontId="12" fillId="0" borderId="28" xfId="0" applyFont="1" applyBorder="1" applyAlignment="1">
      <alignment horizontal="center" vertical="center"/>
    </xf>
    <xf numFmtId="0" fontId="12" fillId="0" borderId="37" xfId="0" applyFont="1" applyBorder="1" applyAlignment="1">
      <alignment horizontal="center" vertical="center"/>
    </xf>
    <xf numFmtId="0" fontId="14" fillId="0" borderId="37" xfId="0" applyFont="1" applyBorder="1" applyAlignment="1">
      <alignment horizontal="center"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3" fillId="0" borderId="20" xfId="0" applyFont="1" applyBorder="1" applyAlignment="1">
      <alignment horizontal="left" vertical="center"/>
    </xf>
    <xf numFmtId="0" fontId="3" fillId="0" borderId="10" xfId="0" applyFont="1" applyBorder="1" applyAlignment="1">
      <alignment horizontal="left" vertical="center"/>
    </xf>
    <xf numFmtId="0" fontId="3" fillId="0" borderId="38" xfId="0" applyFont="1" applyBorder="1" applyAlignment="1">
      <alignment horizontal="left" vertical="center"/>
    </xf>
    <xf numFmtId="0" fontId="3" fillId="0" borderId="39" xfId="0" applyFont="1" applyBorder="1" applyAlignment="1">
      <alignment horizontal="left" vertical="center"/>
    </xf>
    <xf numFmtId="0" fontId="3" fillId="0" borderId="40" xfId="0" applyFont="1" applyBorder="1" applyAlignment="1">
      <alignment horizontal="left" vertical="center"/>
    </xf>
  </cellXfs>
  <cellStyles count="80">
    <cellStyle name="20% - Accent2" xfId="1" builtinId="34"/>
    <cellStyle name="20% - Accent3" xfId="2" builtinId="38"/>
    <cellStyle name="20% - Accent4" xfId="3" builtinId="42"/>
    <cellStyle name="20% - Accent5" xfId="4" builtinId="46"/>
    <cellStyle name="Accent1" xfId="5" builtinId="29"/>
    <cellStyle name="Heading 3" xfId="6" builtinId="18"/>
    <cellStyle name="Input" xfId="7" builtinId="20"/>
    <cellStyle name="Normal" xfId="0" builtinId="0"/>
    <cellStyle name="Normal 10" xfId="59"/>
    <cellStyle name="Normal 17" xfId="79"/>
    <cellStyle name="Normal 2" xfId="8"/>
    <cellStyle name="Normal 2 10" xfId="65"/>
    <cellStyle name="Normal 2 11" xfId="71"/>
    <cellStyle name="Normal 2 12" xfId="74"/>
    <cellStyle name="Normal 2 13" xfId="66"/>
    <cellStyle name="Normal 2 14" xfId="77"/>
    <cellStyle name="Normal 2 2" xfId="11"/>
    <cellStyle name="Normal 2 2 2" xfId="29"/>
    <cellStyle name="Normal 2 2 2 2" xfId="41"/>
    <cellStyle name="Normal 2 2 2 3" xfId="53"/>
    <cellStyle name="Normal 2 3" xfId="20"/>
    <cellStyle name="Normal 2 3 2" xfId="32"/>
    <cellStyle name="Normal 2 3 2 2" xfId="44"/>
    <cellStyle name="Normal 2 3 2 3" xfId="56"/>
    <cellStyle name="Normal 2 4" xfId="12"/>
    <cellStyle name="Normal 2 5" xfId="61"/>
    <cellStyle name="Normal 2 6" xfId="62"/>
    <cellStyle name="Normal 2 7" xfId="10"/>
    <cellStyle name="Normal 2 8" xfId="67"/>
    <cellStyle name="Normal 2 9" xfId="70"/>
    <cellStyle name="Normal 3 10" xfId="72"/>
    <cellStyle name="Normal 3 11" xfId="76"/>
    <cellStyle name="Normal 3 12" xfId="78"/>
    <cellStyle name="Normal 3 2" xfId="13"/>
    <cellStyle name="Normal 3 2 2" xfId="30"/>
    <cellStyle name="Normal 3 2 2 2" xfId="42"/>
    <cellStyle name="Normal 3 2 2 3" xfId="54"/>
    <cellStyle name="Normal 3 3" xfId="21"/>
    <cellStyle name="Normal 3 3 2" xfId="33"/>
    <cellStyle name="Normal 3 3 2 2" xfId="45"/>
    <cellStyle name="Normal 3 3 2 3" xfId="57"/>
    <cellStyle name="Normal 3 4" xfId="23"/>
    <cellStyle name="Normal 3 4 2" xfId="35"/>
    <cellStyle name="Normal 3 4 3" xfId="47"/>
    <cellStyle name="Normal 3 5" xfId="64"/>
    <cellStyle name="Normal 3 6" xfId="75"/>
    <cellStyle name="Normal 3 7" xfId="69"/>
    <cellStyle name="Normal 3 8" xfId="68"/>
    <cellStyle name="Normal 3 9" xfId="73"/>
    <cellStyle name="Normal 4" xfId="14"/>
    <cellStyle name="Normal 4 2" xfId="19"/>
    <cellStyle name="Normal 4 2 2" xfId="31"/>
    <cellStyle name="Normal 4 2 2 2" xfId="43"/>
    <cellStyle name="Normal 4 2 2 3" xfId="55"/>
    <cellStyle name="Normal 4 3" xfId="22"/>
    <cellStyle name="Normal 4 3 2" xfId="34"/>
    <cellStyle name="Normal 4 3 2 2" xfId="46"/>
    <cellStyle name="Normal 4 3 2 3" xfId="58"/>
    <cellStyle name="Normal 4 4" xfId="24"/>
    <cellStyle name="Normal 4 4 2" xfId="36"/>
    <cellStyle name="Normal 4 4 3" xfId="48"/>
    <cellStyle name="Normal 5" xfId="15"/>
    <cellStyle name="Normal 5 2" xfId="25"/>
    <cellStyle name="Normal 5 2 2" xfId="37"/>
    <cellStyle name="Normal 5 2 3" xfId="49"/>
    <cellStyle name="Normal 6" xfId="16"/>
    <cellStyle name="Normal 6 2" xfId="26"/>
    <cellStyle name="Normal 6 2 2" xfId="38"/>
    <cellStyle name="Normal 6 2 3" xfId="50"/>
    <cellStyle name="Normal 7" xfId="17"/>
    <cellStyle name="Normal 7 2" xfId="27"/>
    <cellStyle name="Normal 7 2 2" xfId="39"/>
    <cellStyle name="Normal 7 2 3" xfId="51"/>
    <cellStyle name="Normal 8" xfId="18"/>
    <cellStyle name="Normal 8 2" xfId="28"/>
    <cellStyle name="Normal 8 2 2" xfId="40"/>
    <cellStyle name="Normal 8 2 3" xfId="52"/>
    <cellStyle name="Normal 9" xfId="9"/>
    <cellStyle name="Normal 9 2" xfId="60"/>
    <cellStyle name="Normal 9 3" xfId="63"/>
  </cellStyles>
  <dxfs count="290">
    <dxf>
      <numFmt numFmtId="1" formatCode="0"/>
      <alignment horizontal="center" vertical="center" textRotation="0" wrapText="0" indent="0" relativeIndent="0" justifyLastLine="0" shrinkToFit="0" mergeCell="0" readingOrder="0"/>
    </dxf>
    <dxf>
      <numFmt numFmtId="0" formatCode="General"/>
      <alignment horizontal="center" vertical="center" textRotation="0" wrapText="0" indent="0" relativeIndent="0" justifyLastLine="0" shrinkToFit="0" mergeCell="0" readingOrder="0"/>
    </dxf>
    <dxf>
      <font>
        <b val="0"/>
        <i val="0"/>
        <strike val="0"/>
        <condense val="0"/>
        <extend val="0"/>
        <outline val="0"/>
        <shadow val="0"/>
        <u val="none"/>
        <vertAlign val="baseline"/>
        <sz val="10"/>
        <color auto="1"/>
        <name val="Arial"/>
        <scheme val="none"/>
      </font>
      <numFmt numFmtId="2" formatCode="0.00"/>
      <alignment horizontal="center" vertical="center" textRotation="0" wrapText="0" indent="0" relativeIndent="0" justifyLastLine="0" shrinkToFit="0" mergeCell="0" readingOrder="0"/>
    </dxf>
    <dxf>
      <font>
        <b val="0"/>
        <i val="0"/>
        <strike val="0"/>
        <condense val="0"/>
        <extend val="0"/>
        <outline val="0"/>
        <shadow val="0"/>
        <u val="none"/>
        <vertAlign val="baseline"/>
        <sz val="10"/>
        <color auto="1"/>
        <name val="Arial"/>
        <scheme val="none"/>
      </font>
      <numFmt numFmtId="0" formatCode="General"/>
      <alignment horizontal="center" vertical="center" textRotation="0" wrapText="0" indent="0" relativeIndent="0" justifyLastLine="0" shrinkToFit="0" mergeCell="0" readingOrder="0"/>
    </dxf>
    <dxf>
      <numFmt numFmtId="2" formatCode="0.00"/>
      <alignment horizontal="center" vertical="center" textRotation="0" wrapText="0" indent="0" relativeIndent="255" justifyLastLine="0" shrinkToFit="0" readingOrder="0"/>
    </dxf>
    <dxf>
      <alignment horizontal="center" vertical="center" textRotation="0" wrapText="0" indent="0" relativeIndent="0" justifyLastLine="0" shrinkToFit="0" mergeCell="0" readingOrder="0"/>
    </dxf>
    <dxf>
      <numFmt numFmtId="0" formatCode="General"/>
      <alignment horizontal="center" vertical="center" textRotation="0" wrapText="0" indent="0" relativeIndent="255" justifyLastLine="0" shrinkToFit="0" readingOrder="0"/>
    </dxf>
    <dxf>
      <alignment horizontal="center" vertical="center" textRotation="0" wrapText="0" indent="0" relativeIndent="0" justifyLastLine="0" shrinkToFit="0" mergeCell="0" readingOrder="0"/>
    </dxf>
    <dxf>
      <font>
        <b val="0"/>
        <i val="0"/>
        <strike val="0"/>
        <condense val="0"/>
        <extend val="0"/>
        <outline val="0"/>
        <shadow val="0"/>
        <u val="none"/>
        <vertAlign val="baseline"/>
        <sz val="10"/>
        <color auto="1"/>
        <name val="Arial"/>
        <scheme val="none"/>
      </font>
      <numFmt numFmtId="0" formatCode="General"/>
      <alignment horizontal="center" vertical="center" textRotation="0" wrapText="0" indent="0" relativeIndent="0" justifyLastLine="0" shrinkToFit="0" mergeCell="0" readingOrder="0"/>
    </dxf>
    <dxf>
      <numFmt numFmtId="0" formatCode="General"/>
      <alignment horizontal="center" vertical="center" textRotation="0" wrapText="0" indent="0" relativeIndent="255" justifyLastLine="0" shrinkToFit="0" readingOrder="0"/>
    </dxf>
    <dxf>
      <numFmt numFmtId="0" formatCode="General"/>
      <alignment horizontal="center" vertical="center" textRotation="0" wrapText="0" indent="0" relativeIndent="0" justifyLastLine="0" shrinkToFit="0" mergeCell="0" readingOrder="0"/>
    </dxf>
    <dxf>
      <numFmt numFmtId="0" formatCode="General"/>
      <alignment horizontal="center" vertical="center" textRotation="0" wrapText="0" indent="0" relativeIndent="255" justifyLastLine="0" shrinkToFit="0" readingOrder="0"/>
    </dxf>
    <dxf>
      <numFmt numFmtId="0" formatCode="General"/>
      <alignment horizontal="center" vertical="center" textRotation="0" wrapText="0" indent="0" relativeIndent="0" justifyLastLine="0" shrinkToFit="0" mergeCell="0" readingOrder="0"/>
    </dxf>
    <dxf>
      <fill>
        <patternFill patternType="none">
          <fgColor indexed="64"/>
          <bgColor indexed="65"/>
        </patternFill>
      </fill>
      <alignment horizontal="left" vertical="center" textRotation="0" wrapText="0" indent="0" relativeIndent="255" justifyLastLine="0" shrinkToFit="0" mergeCell="0" readingOrder="0"/>
      <border diagonalUp="0" diagonalDown="0" outline="0">
        <left style="thin">
          <color indexed="11"/>
        </left>
        <right/>
        <top/>
        <bottom/>
      </border>
    </dxf>
    <dxf>
      <fill>
        <patternFill patternType="none">
          <fgColor indexed="64"/>
          <bgColor indexed="65"/>
        </patternFill>
      </fill>
    </dxf>
    <dxf>
      <font>
        <b val="0"/>
        <i val="0"/>
        <strike val="0"/>
        <condense val="0"/>
        <extend val="0"/>
        <outline val="0"/>
        <shadow val="0"/>
        <u val="none"/>
        <vertAlign val="baseline"/>
        <sz val="10"/>
        <color auto="1"/>
        <name val="Arial"/>
        <scheme val="none"/>
      </font>
      <alignment horizontal="center" vertical="bottom" textRotation="0" wrapText="0" indent="0" relativeIndent="0" justifyLastLine="0" shrinkToFit="0" readingOrder="0"/>
      <border outline="0">
        <right style="thin">
          <color indexed="11"/>
        </right>
      </border>
    </dxf>
    <dxf>
      <font>
        <b val="0"/>
        <i val="0"/>
        <strike val="0"/>
        <condense val="0"/>
        <extend val="0"/>
        <outline val="0"/>
        <shadow val="0"/>
        <u val="none"/>
        <vertAlign val="baseline"/>
        <sz val="10"/>
        <color auto="1"/>
        <name val="Arial"/>
        <scheme val="none"/>
      </font>
    </dxf>
    <dxf>
      <alignment vertical="top" textRotation="0" wrapText="1" indent="0" relativeIndent="255" justifyLastLine="0" shrinkToFit="0" mergeCell="0" readingOrder="0"/>
    </dxf>
    <dxf>
      <alignment vertical="top" textRotation="0" wrapText="1" indent="0" relativeIndent="255" justifyLastLine="0" shrinkToFit="0" mergeCell="0" readingOrder="0"/>
    </dxf>
    <dxf>
      <alignment vertical="top" textRotation="0" wrapText="1" indent="0" relativeIndent="255" justifyLastLine="0" shrinkToFit="0" mergeCell="0" readingOrder="0"/>
    </dxf>
    <dxf>
      <alignment vertical="top" textRotation="0" wrapText="1" indent="0" relativeIndent="255" justifyLastLine="0" shrinkToFit="0" mergeCell="0" readingOrder="0"/>
    </dxf>
    <dxf>
      <font>
        <b val="0"/>
        <i val="0"/>
        <strike val="0"/>
        <condense val="0"/>
        <extend val="0"/>
        <outline val="0"/>
        <shadow val="0"/>
        <u val="none"/>
        <vertAlign val="baseline"/>
        <sz val="12"/>
        <color auto="1"/>
        <name val="Arial"/>
        <scheme val="none"/>
      </font>
      <alignment vertical="top" textRotation="0" wrapText="1" indent="0" relativeIndent="255" justifyLastLine="0" shrinkToFit="0" mergeCell="0" readingOrder="0"/>
    </dxf>
    <dxf>
      <font>
        <b val="0"/>
        <i val="0"/>
        <strike val="0"/>
        <condense val="0"/>
        <extend val="0"/>
        <outline val="0"/>
        <shadow val="0"/>
        <u val="none"/>
        <vertAlign val="baseline"/>
        <sz val="12"/>
        <color auto="1"/>
        <name val="Arial"/>
        <scheme val="none"/>
      </font>
      <alignment vertical="top" textRotation="0" wrapText="1" indent="0" relativeIndent="255" justifyLastLine="0" shrinkToFit="0" mergeCell="0" readingOrder="0"/>
    </dxf>
    <dxf>
      <font>
        <b val="0"/>
        <i val="0"/>
        <strike val="0"/>
        <condense val="0"/>
        <extend val="0"/>
        <outline val="0"/>
        <shadow val="0"/>
        <u val="none"/>
        <vertAlign val="baseline"/>
        <sz val="12"/>
        <color auto="1"/>
        <name val="Arial"/>
        <scheme val="none"/>
      </font>
      <alignment vertical="top" textRotation="0" wrapText="1" indent="0" relativeIndent="255" justifyLastLine="0" shrinkToFit="0" mergeCell="0" readingOrder="0"/>
    </dxf>
    <dxf>
      <font>
        <b val="0"/>
        <i val="0"/>
        <strike val="0"/>
        <condense val="0"/>
        <extend val="0"/>
        <outline val="0"/>
        <shadow val="0"/>
        <u val="none"/>
        <vertAlign val="baseline"/>
        <sz val="12"/>
        <color auto="1"/>
        <name val="Arial"/>
        <scheme val="none"/>
      </font>
      <alignment vertical="top" textRotation="0" wrapText="1" indent="0" relativeIndent="255" justifyLastLine="0" shrinkToFit="0" mergeCell="0" readingOrder="0"/>
    </dxf>
    <dxf>
      <font>
        <b val="0"/>
        <i val="0"/>
        <strike val="0"/>
        <condense val="0"/>
        <extend val="0"/>
        <outline val="0"/>
        <shadow val="0"/>
        <u val="none"/>
        <vertAlign val="baseline"/>
        <sz val="12"/>
        <color auto="1"/>
        <name val="Arial"/>
        <scheme val="none"/>
      </font>
      <alignment vertical="top" textRotation="0" wrapText="1" indent="0" relativeIndent="255" justifyLastLine="0" shrinkToFit="0" mergeCell="0" readingOrder="0"/>
    </dxf>
    <dxf>
      <font>
        <b val="0"/>
        <i val="0"/>
        <strike val="0"/>
        <condense val="0"/>
        <extend val="0"/>
        <outline val="0"/>
        <shadow val="0"/>
        <u val="none"/>
        <vertAlign val="baseline"/>
        <sz val="12"/>
        <color auto="1"/>
        <name val="Arial"/>
        <scheme val="none"/>
      </font>
      <alignment vertical="top" textRotation="0" wrapText="1" indent="0" relativeIndent="255" justifyLastLine="0" shrinkToFit="0" mergeCell="0" readingOrder="0"/>
    </dxf>
    <dxf>
      <font>
        <b val="0"/>
        <i val="0"/>
        <strike val="0"/>
        <condense val="0"/>
        <extend val="0"/>
        <outline val="0"/>
        <shadow val="0"/>
        <u val="none"/>
        <vertAlign val="baseline"/>
        <sz val="12"/>
        <color auto="1"/>
        <name val="Arial"/>
        <scheme val="none"/>
      </font>
      <alignment vertical="top" textRotation="0" wrapText="1" indent="0" relativeIndent="255" justifyLastLine="0" shrinkToFit="0" mergeCell="0" readingOrder="0"/>
    </dxf>
    <dxf>
      <font>
        <b val="0"/>
        <i val="0"/>
        <strike val="0"/>
        <condense val="0"/>
        <extend val="0"/>
        <outline val="0"/>
        <shadow val="0"/>
        <u val="none"/>
        <vertAlign val="baseline"/>
        <sz val="10"/>
        <color auto="1"/>
        <name val="Arial"/>
        <scheme val="none"/>
      </font>
      <alignment vertical="top" textRotation="0" wrapText="1" indent="0" relativeIndent="255" justifyLastLine="0" shrinkToFit="0" mergeCell="0" readingOrder="0"/>
    </dxf>
    <dxf>
      <alignment horizontal="center" vertical="top" textRotation="0" wrapText="1" indent="0" relativeIndent="255" justifyLastLine="0" shrinkToFit="0" mergeCell="0" readingOrder="0"/>
    </dxf>
    <dxf>
      <border outline="0">
        <top style="medium">
          <color theme="4" tint="0.39997558519241921"/>
        </top>
      </border>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alignment horizontal="general" vertical="top" textRotation="0" wrapText="1" indent="0" relativeIndent="255" justifyLastLine="0" shrinkToFit="0" mergeCell="0" readingOrder="0"/>
    </dxf>
    <dxf>
      <font>
        <b val="0"/>
        <i val="0"/>
        <strike val="0"/>
        <condense val="0"/>
        <extend val="0"/>
        <outline val="0"/>
        <shadow val="0"/>
        <u val="none"/>
        <vertAlign val="baseline"/>
        <sz val="12"/>
        <color auto="1"/>
        <name val="Arial"/>
        <scheme val="none"/>
      </font>
      <fill>
        <patternFill>
          <fgColor indexed="64"/>
          <bgColor theme="0"/>
        </patternFill>
      </fill>
      <alignment horizontal="general" vertical="top" textRotation="0" wrapText="1" indent="0" relativeIndent="255" justifyLastLine="0" shrinkToFit="0" mergeCell="0" readingOrder="0"/>
    </dxf>
    <dxf>
      <font>
        <b val="0"/>
        <i val="0"/>
        <strike val="0"/>
        <condense val="0"/>
        <extend val="0"/>
        <outline val="0"/>
        <shadow val="0"/>
        <u val="none"/>
        <vertAlign val="baseline"/>
        <sz val="12"/>
        <color auto="1"/>
        <name val="Arial"/>
        <scheme val="none"/>
      </font>
      <fill>
        <patternFill>
          <fgColor indexed="64"/>
          <bgColor theme="0"/>
        </patternFill>
      </fill>
      <alignment horizontal="general" vertical="top" textRotation="0" wrapText="1" indent="0" relativeIndent="255" justifyLastLine="0" shrinkToFit="0" mergeCell="0" readingOrder="0"/>
    </dxf>
    <dxf>
      <font>
        <b val="0"/>
        <i val="0"/>
        <strike val="0"/>
        <condense val="0"/>
        <extend val="0"/>
        <outline val="0"/>
        <shadow val="0"/>
        <u val="none"/>
        <vertAlign val="baseline"/>
        <sz val="12"/>
        <color auto="1"/>
        <name val="Arial"/>
        <scheme val="none"/>
      </font>
      <fill>
        <patternFill>
          <fgColor indexed="64"/>
          <bgColor theme="0"/>
        </patternFill>
      </fill>
      <alignment horizontal="general" vertical="top" textRotation="0" wrapText="1" indent="0" relativeIndent="255" justifyLastLine="0" shrinkToFit="0" mergeCell="0" readingOrder="0"/>
    </dxf>
    <dxf>
      <font>
        <b val="0"/>
        <i val="0"/>
        <strike val="0"/>
        <condense val="0"/>
        <extend val="0"/>
        <outline val="0"/>
        <shadow val="0"/>
        <u val="none"/>
        <vertAlign val="baseline"/>
        <sz val="12"/>
        <color auto="1"/>
        <name val="Arial"/>
        <scheme val="none"/>
      </font>
      <fill>
        <patternFill>
          <fgColor indexed="64"/>
          <bgColor theme="0"/>
        </patternFill>
      </fill>
      <alignment horizontal="general" vertical="top" textRotation="0" wrapText="1" indent="0" relativeIndent="255" justifyLastLine="0" shrinkToFit="0" mergeCell="0" readingOrder="0"/>
    </dxf>
    <dxf>
      <font>
        <b val="0"/>
        <i val="0"/>
        <strike val="0"/>
        <condense val="0"/>
        <extend val="0"/>
        <outline val="0"/>
        <shadow val="0"/>
        <u val="none"/>
        <vertAlign val="baseline"/>
        <sz val="12"/>
        <color auto="1"/>
        <name val="Arial"/>
        <scheme val="none"/>
      </font>
      <fill>
        <patternFill>
          <fgColor indexed="64"/>
          <bgColor theme="0"/>
        </patternFill>
      </fill>
      <alignment horizontal="general" vertical="top" textRotation="0" wrapText="1" indent="0" relativeIndent="255" justifyLastLine="0" shrinkToFit="0" mergeCell="0" readingOrder="0"/>
    </dxf>
    <dxf>
      <font>
        <b val="0"/>
        <i val="0"/>
        <strike val="0"/>
        <condense val="0"/>
        <extend val="0"/>
        <outline val="0"/>
        <shadow val="0"/>
        <u val="none"/>
        <vertAlign val="baseline"/>
        <sz val="12"/>
        <color auto="1"/>
        <name val="Arial"/>
        <scheme val="none"/>
      </font>
      <fill>
        <patternFill>
          <fgColor indexed="64"/>
          <bgColor theme="0"/>
        </patternFill>
      </fill>
      <alignment horizontal="general" vertical="top" textRotation="0" wrapText="1" indent="0" relativeIndent="255" justifyLastLine="0" shrinkToFit="0" mergeCell="0" readingOrder="0"/>
    </dxf>
    <dxf>
      <font>
        <b val="0"/>
        <i val="0"/>
        <strike val="0"/>
        <condense val="0"/>
        <extend val="0"/>
        <outline val="0"/>
        <shadow val="0"/>
        <u val="none"/>
        <vertAlign val="baseline"/>
        <sz val="12"/>
        <color auto="1"/>
        <name val="Arial"/>
        <scheme val="none"/>
      </font>
      <fill>
        <patternFill>
          <fgColor indexed="64"/>
          <bgColor theme="0"/>
        </patternFill>
      </fill>
      <alignment horizontal="general" vertical="top" textRotation="0" wrapText="1" indent="0" relativeIndent="255" justifyLastLine="0" shrinkToFit="0" mergeCell="0" readingOrder="0"/>
    </dxf>
    <dxf>
      <font>
        <b val="0"/>
        <i val="0"/>
        <strike val="0"/>
        <condense val="0"/>
        <extend val="0"/>
        <outline val="0"/>
        <shadow val="0"/>
        <u val="none"/>
        <vertAlign val="baseline"/>
        <sz val="12"/>
        <color auto="1"/>
        <name val="Arial"/>
        <scheme val="none"/>
      </font>
      <fill>
        <patternFill>
          <fgColor indexed="64"/>
          <bgColor theme="0"/>
        </patternFill>
      </fill>
      <alignment horizontal="general" vertical="top" textRotation="0" wrapText="1" indent="0" relativeIndent="255" justifyLastLine="0" shrinkToFit="0" mergeCell="0" readingOrder="0"/>
    </dxf>
    <dxf>
      <font>
        <b val="0"/>
        <i val="0"/>
        <strike val="0"/>
        <condense val="0"/>
        <extend val="0"/>
        <outline val="0"/>
        <shadow val="0"/>
        <u val="none"/>
        <vertAlign val="baseline"/>
        <sz val="12"/>
        <color auto="1"/>
        <name val="Arial"/>
        <scheme val="none"/>
      </font>
      <fill>
        <patternFill>
          <fgColor indexed="64"/>
          <bgColor theme="0"/>
        </patternFill>
      </fill>
      <alignment horizontal="general" vertical="top" textRotation="0" wrapText="1" indent="0" relativeIndent="255" justifyLastLine="0" shrinkToFit="0" mergeCell="0" readingOrder="0"/>
    </dxf>
    <dxf>
      <font>
        <b val="0"/>
        <i val="0"/>
        <strike val="0"/>
        <condense val="0"/>
        <extend val="0"/>
        <outline val="0"/>
        <shadow val="0"/>
        <u val="none"/>
        <vertAlign val="baseline"/>
        <sz val="12"/>
        <color auto="1"/>
        <name val="Arial"/>
        <scheme val="none"/>
      </font>
      <fill>
        <patternFill>
          <fgColor indexed="64"/>
          <bgColor theme="0"/>
        </patternFill>
      </fill>
      <alignment horizontal="general" vertical="top" textRotation="0" wrapText="1" indent="0" relativeIndent="255" justifyLastLine="0" shrinkToFit="0" mergeCell="0" readingOrder="0"/>
    </dxf>
    <dxf>
      <font>
        <b val="0"/>
        <i val="0"/>
        <strike val="0"/>
        <condense val="0"/>
        <extend val="0"/>
        <outline val="0"/>
        <shadow val="0"/>
        <u val="none"/>
        <vertAlign val="baseline"/>
        <sz val="12"/>
        <color auto="1"/>
        <name val="Times New Roman"/>
        <scheme val="none"/>
      </font>
      <fill>
        <patternFill>
          <fgColor indexed="64"/>
          <bgColor theme="0"/>
        </patternFill>
      </fill>
      <alignment horizontal="left" vertical="top" textRotation="0" wrapText="1" indent="0" relativeIndent="255" justifyLastLine="0" shrinkToFit="0" mergeCell="0" readingOrder="0"/>
    </dxf>
    <dxf>
      <font>
        <b/>
        <i val="0"/>
        <strike val="0"/>
        <condense val="0"/>
        <extend val="0"/>
        <outline val="0"/>
        <shadow val="0"/>
        <u val="none"/>
        <vertAlign val="baseline"/>
        <sz val="10"/>
        <color auto="1"/>
        <name val="Arial"/>
        <scheme val="none"/>
      </font>
      <fill>
        <patternFill patternType="solid">
          <fgColor indexed="64"/>
          <bgColor theme="0"/>
        </patternFill>
      </fill>
      <alignment horizontal="general" vertical="top" textRotation="0" wrapText="1" indent="0" relativeIndent="255" justifyLastLine="0" shrinkToFit="0" mergeCell="0" readingOrder="0"/>
    </dxf>
    <dxf>
      <fill>
        <patternFill>
          <fgColor indexed="64"/>
          <bgColor theme="0"/>
        </patternFill>
      </fill>
    </dxf>
    <dxf>
      <border outline="0">
        <bottom style="medium">
          <color theme="4" tint="0.39997558519241921"/>
        </bottom>
      </border>
    </dxf>
    <dxf>
      <fill>
        <patternFill patternType="solid">
          <fgColor indexed="64"/>
          <bgColor indexed="47"/>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en-IN"/>
  <c:chart>
    <c:plotArea>
      <c:layout/>
      <c:barChart>
        <c:barDir val="col"/>
        <c:grouping val="clustered"/>
        <c:ser>
          <c:idx val="0"/>
          <c:order val="0"/>
          <c:tx>
            <c:strRef>
              <c:f>'Evaluation worksheet_Internal'!$C$40</c:f>
              <c:strCache>
                <c:ptCount val="1"/>
                <c:pt idx="0">
                  <c:v>No. of Students attempted</c:v>
                </c:pt>
              </c:strCache>
            </c:strRef>
          </c:tx>
          <c:dLbls>
            <c:dLblPos val="outEnd"/>
            <c:showVal val="1"/>
          </c:dLbls>
          <c:cat>
            <c:strRef>
              <c:f>'Evaluation worksheet_Internal'!$D$39:$H$39</c:f>
              <c:strCache>
                <c:ptCount val="5"/>
                <c:pt idx="0">
                  <c:v>CO1</c:v>
                </c:pt>
                <c:pt idx="1">
                  <c:v>CO2</c:v>
                </c:pt>
                <c:pt idx="2">
                  <c:v>CO3</c:v>
                </c:pt>
                <c:pt idx="3">
                  <c:v>CO4</c:v>
                </c:pt>
                <c:pt idx="4">
                  <c:v>CO5</c:v>
                </c:pt>
              </c:strCache>
            </c:strRef>
          </c:cat>
          <c:val>
            <c:numRef>
              <c:f>'Evaluation worksheet_Internal'!$D$40:$H$40</c:f>
              <c:numCache>
                <c:formatCode>General</c:formatCode>
                <c:ptCount val="5"/>
                <c:pt idx="0">
                  <c:v>20</c:v>
                </c:pt>
                <c:pt idx="1">
                  <c:v>20</c:v>
                </c:pt>
                <c:pt idx="2">
                  <c:v>20</c:v>
                </c:pt>
                <c:pt idx="3">
                  <c:v>20</c:v>
                </c:pt>
                <c:pt idx="4">
                  <c:v>20</c:v>
                </c:pt>
              </c:numCache>
            </c:numRef>
          </c:val>
        </c:ser>
        <c:ser>
          <c:idx val="1"/>
          <c:order val="1"/>
          <c:tx>
            <c:strRef>
              <c:f>'Evaluation worksheet_Internal'!$C$41</c:f>
              <c:strCache>
                <c:ptCount val="1"/>
                <c:pt idx="0">
                  <c:v>No. of students who got atleast 70%</c:v>
                </c:pt>
              </c:strCache>
            </c:strRef>
          </c:tx>
          <c:dLbls>
            <c:dLblPos val="outEnd"/>
            <c:showVal val="1"/>
          </c:dLbls>
          <c:cat>
            <c:strRef>
              <c:f>'Evaluation worksheet_Internal'!$D$39:$H$39</c:f>
              <c:strCache>
                <c:ptCount val="5"/>
                <c:pt idx="0">
                  <c:v>CO1</c:v>
                </c:pt>
                <c:pt idx="1">
                  <c:v>CO2</c:v>
                </c:pt>
                <c:pt idx="2">
                  <c:v>CO3</c:v>
                </c:pt>
                <c:pt idx="3">
                  <c:v>CO4</c:v>
                </c:pt>
                <c:pt idx="4">
                  <c:v>CO5</c:v>
                </c:pt>
              </c:strCache>
            </c:strRef>
          </c:cat>
          <c:val>
            <c:numRef>
              <c:f>'Evaluation worksheet_Internal'!$D$41:$H$41</c:f>
              <c:numCache>
                <c:formatCode>General</c:formatCode>
                <c:ptCount val="5"/>
                <c:pt idx="0">
                  <c:v>20</c:v>
                </c:pt>
                <c:pt idx="1">
                  <c:v>20</c:v>
                </c:pt>
                <c:pt idx="2">
                  <c:v>20</c:v>
                </c:pt>
                <c:pt idx="3">
                  <c:v>20</c:v>
                </c:pt>
                <c:pt idx="4">
                  <c:v>13</c:v>
                </c:pt>
              </c:numCache>
            </c:numRef>
          </c:val>
        </c:ser>
        <c:ser>
          <c:idx val="2"/>
          <c:order val="2"/>
          <c:tx>
            <c:strRef>
              <c:f>'Evaluation worksheet_Internal'!$C$42</c:f>
              <c:strCache>
                <c:ptCount val="1"/>
                <c:pt idx="0">
                  <c:v>% of students who got 70%</c:v>
                </c:pt>
              </c:strCache>
            </c:strRef>
          </c:tx>
          <c:dLbls>
            <c:dLblPos val="outEnd"/>
            <c:showVal val="1"/>
          </c:dLbls>
          <c:cat>
            <c:strRef>
              <c:f>'Evaluation worksheet_Internal'!$D$39:$H$39</c:f>
              <c:strCache>
                <c:ptCount val="5"/>
                <c:pt idx="0">
                  <c:v>CO1</c:v>
                </c:pt>
                <c:pt idx="1">
                  <c:v>CO2</c:v>
                </c:pt>
                <c:pt idx="2">
                  <c:v>CO3</c:v>
                </c:pt>
                <c:pt idx="3">
                  <c:v>CO4</c:v>
                </c:pt>
                <c:pt idx="4">
                  <c:v>CO5</c:v>
                </c:pt>
              </c:strCache>
            </c:strRef>
          </c:cat>
          <c:val>
            <c:numRef>
              <c:f>'Evaluation worksheet_Internal'!$D$42:$H$42</c:f>
              <c:numCache>
                <c:formatCode>General</c:formatCode>
                <c:ptCount val="5"/>
                <c:pt idx="0">
                  <c:v>100</c:v>
                </c:pt>
                <c:pt idx="1">
                  <c:v>100</c:v>
                </c:pt>
                <c:pt idx="2">
                  <c:v>100</c:v>
                </c:pt>
                <c:pt idx="3">
                  <c:v>100</c:v>
                </c:pt>
                <c:pt idx="4">
                  <c:v>65</c:v>
                </c:pt>
              </c:numCache>
            </c:numRef>
          </c:val>
        </c:ser>
        <c:dLbls>
          <c:showVal val="1"/>
        </c:dLbls>
        <c:axId val="137102464"/>
        <c:axId val="137104000"/>
      </c:barChart>
      <c:catAx>
        <c:axId val="137102464"/>
        <c:scaling>
          <c:orientation val="minMax"/>
        </c:scaling>
        <c:axPos val="b"/>
        <c:tickLblPos val="nextTo"/>
        <c:crossAx val="137104000"/>
        <c:crosses val="autoZero"/>
        <c:auto val="1"/>
        <c:lblAlgn val="ctr"/>
        <c:lblOffset val="100"/>
      </c:catAx>
      <c:valAx>
        <c:axId val="137104000"/>
        <c:scaling>
          <c:orientation val="minMax"/>
        </c:scaling>
        <c:axPos val="l"/>
        <c:majorGridlines/>
        <c:numFmt formatCode="General" sourceLinked="1"/>
        <c:tickLblPos val="nextTo"/>
        <c:crossAx val="137102464"/>
        <c:crosses val="autoZero"/>
        <c:crossBetween val="between"/>
      </c:valAx>
    </c:plotArea>
    <c:legend>
      <c:legendPos val="r"/>
      <c:layout/>
    </c:legend>
    <c:plotVisOnly val="1"/>
  </c:chart>
  <c:printSettings>
    <c:headerFooter/>
    <c:pageMargins b="0.75000000000000056" l="0.70000000000000051" r="0.70000000000000051" t="0.75000000000000056" header="0.30000000000000027" footer="0.30000000000000027"/>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273844</xdr:colOff>
      <xdr:row>47</xdr:row>
      <xdr:rowOff>11906</xdr:rowOff>
    </xdr:from>
    <xdr:to>
      <xdr:col>8</xdr:col>
      <xdr:colOff>238125</xdr:colOff>
      <xdr:row>67</xdr:row>
      <xdr:rowOff>83344</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2" name="Table2" displayName="Table2" ref="A9:IV10" insertRow="1" totalsRowShown="0" headerRowDxfId="289" dataDxfId="287" headerRowBorderDxfId="288" headerRowCellStyle="Heading 3">
  <autoFilter ref="A9:IV10"/>
  <tableColumns count="256">
    <tableColumn id="1" name="Column1" dataDxfId="286" dataCellStyle="Heading 3"/>
    <tableColumn id="2" name="Column2" dataDxfId="285"/>
    <tableColumn id="3" name="Column3" dataDxfId="284"/>
    <tableColumn id="4" name="Column4" dataDxfId="283"/>
    <tableColumn id="5" name="Column5" dataDxfId="282"/>
    <tableColumn id="6" name="Column6" dataDxfId="281"/>
    <tableColumn id="7" name="Column7" dataDxfId="280"/>
    <tableColumn id="8" name="Column8" dataDxfId="279"/>
    <tableColumn id="9" name="Column9" dataDxfId="278"/>
    <tableColumn id="10" name="Column10" dataDxfId="277"/>
    <tableColumn id="11" name="Column11" dataDxfId="276"/>
    <tableColumn id="12" name="Column12" dataDxfId="275"/>
    <tableColumn id="13" name="Column13" dataDxfId="274"/>
    <tableColumn id="14" name="Column14" dataDxfId="273"/>
    <tableColumn id="15" name="Column15" dataDxfId="272"/>
    <tableColumn id="16" name="Column16" dataDxfId="271"/>
    <tableColumn id="17" name="Column17" dataDxfId="270"/>
    <tableColumn id="18" name="Column18" dataDxfId="269"/>
    <tableColumn id="19" name="Column19" dataDxfId="268"/>
    <tableColumn id="20" name="Column20" dataDxfId="267"/>
    <tableColumn id="21" name="Column21" dataDxfId="266"/>
    <tableColumn id="22" name="Column22" dataDxfId="265"/>
    <tableColumn id="23" name="Column23" dataDxfId="264"/>
    <tableColumn id="24" name="Column24" dataDxfId="263"/>
    <tableColumn id="25" name="Column25" dataDxfId="262"/>
    <tableColumn id="26" name="Column26" dataDxfId="261"/>
    <tableColumn id="27" name="Column27" dataDxfId="260"/>
    <tableColumn id="28" name="Column28" dataDxfId="259"/>
    <tableColumn id="29" name="Column29" dataDxfId="258"/>
    <tableColumn id="30" name="Column30" dataDxfId="257"/>
    <tableColumn id="31" name="Column31" dataDxfId="256"/>
    <tableColumn id="32" name="Column32" dataDxfId="255"/>
    <tableColumn id="33" name="Column33" dataDxfId="254"/>
    <tableColumn id="34" name="Column34" dataDxfId="253"/>
    <tableColumn id="35" name="Column35" dataDxfId="252"/>
    <tableColumn id="36" name="Column36" dataDxfId="251"/>
    <tableColumn id="37" name="Column37" dataDxfId="250"/>
    <tableColumn id="38" name="Column38" dataDxfId="249"/>
    <tableColumn id="39" name="Column39" dataDxfId="248"/>
    <tableColumn id="40" name="Column40" dataDxfId="247"/>
    <tableColumn id="41" name="Column41" dataDxfId="246"/>
    <tableColumn id="42" name="Column42" dataDxfId="245"/>
    <tableColumn id="43" name="Column43" dataDxfId="244"/>
    <tableColumn id="44" name="Column44" dataDxfId="243"/>
    <tableColumn id="45" name="Column45" dataDxfId="242"/>
    <tableColumn id="46" name="Column46" dataDxfId="241"/>
    <tableColumn id="47" name="Column47" dataDxfId="240"/>
    <tableColumn id="48" name="Column48" dataDxfId="239"/>
    <tableColumn id="49" name="Column49" dataDxfId="238"/>
    <tableColumn id="50" name="Column50" dataDxfId="237"/>
    <tableColumn id="51" name="Column51" dataDxfId="236"/>
    <tableColumn id="52" name="Column52" dataDxfId="235"/>
    <tableColumn id="53" name="Column53" dataDxfId="234"/>
    <tableColumn id="54" name="Column54" dataDxfId="233"/>
    <tableColumn id="55" name="Column55" dataDxfId="232"/>
    <tableColumn id="56" name="Column56" dataDxfId="231"/>
    <tableColumn id="57" name="Column57" dataDxfId="230"/>
    <tableColumn id="58" name="Column58" dataDxfId="229"/>
    <tableColumn id="59" name="Column59" dataDxfId="228"/>
    <tableColumn id="60" name="Column60" dataDxfId="227"/>
    <tableColumn id="61" name="Column61" dataDxfId="226"/>
    <tableColumn id="62" name="Column62" dataDxfId="225"/>
    <tableColumn id="63" name="Column63" dataDxfId="224"/>
    <tableColumn id="64" name="Column64" dataDxfId="223"/>
    <tableColumn id="65" name="Column65" dataDxfId="222"/>
    <tableColumn id="66" name="Column66" dataDxfId="221"/>
    <tableColumn id="67" name="Column67" dataDxfId="220"/>
    <tableColumn id="68" name="Column68" dataDxfId="219"/>
    <tableColumn id="69" name="Column69" dataDxfId="218"/>
    <tableColumn id="70" name="Column70" dataDxfId="217"/>
    <tableColumn id="71" name="Column71" dataDxfId="216"/>
    <tableColumn id="72" name="Column72" dataDxfId="215"/>
    <tableColumn id="73" name="Column73" dataDxfId="214"/>
    <tableColumn id="74" name="Column74" dataDxfId="213"/>
    <tableColumn id="75" name="Column75" dataDxfId="212"/>
    <tableColumn id="76" name="Column76" dataDxfId="211"/>
    <tableColumn id="77" name="Column77" dataDxfId="210"/>
    <tableColumn id="78" name="Column78" dataDxfId="209"/>
    <tableColumn id="79" name="Column79" dataDxfId="208"/>
    <tableColumn id="80" name="Column80" dataDxfId="207"/>
    <tableColumn id="81" name="Column81" dataDxfId="206"/>
    <tableColumn id="82" name="Column82" dataDxfId="205"/>
    <tableColumn id="83" name="Column83" dataDxfId="204"/>
    <tableColumn id="84" name="Column84" dataDxfId="203"/>
    <tableColumn id="85" name="Column85" dataDxfId="202"/>
    <tableColumn id="86" name="Column86" dataDxfId="201"/>
    <tableColumn id="87" name="Column87" dataDxfId="200"/>
    <tableColumn id="88" name="Column88" dataDxfId="199"/>
    <tableColumn id="89" name="Column89" dataDxfId="198"/>
    <tableColumn id="90" name="Column90" dataDxfId="197"/>
    <tableColumn id="91" name="Column91" dataDxfId="196"/>
    <tableColumn id="92" name="Column92" dataDxfId="195"/>
    <tableColumn id="93" name="Column93" dataDxfId="194"/>
    <tableColumn id="94" name="Column94" dataDxfId="193"/>
    <tableColumn id="95" name="Column95" dataDxfId="192"/>
    <tableColumn id="96" name="Column96" dataDxfId="191"/>
    <tableColumn id="97" name="Column97" dataDxfId="190"/>
    <tableColumn id="98" name="Column98" dataDxfId="189"/>
    <tableColumn id="99" name="Column99" dataDxfId="188"/>
    <tableColumn id="100" name="Column100" dataDxfId="187"/>
    <tableColumn id="101" name="Column101" dataDxfId="186"/>
    <tableColumn id="102" name="Column102" dataDxfId="185"/>
    <tableColumn id="103" name="Column103" dataDxfId="184"/>
    <tableColumn id="104" name="Column104" dataDxfId="183"/>
    <tableColumn id="105" name="Column105" dataDxfId="182"/>
    <tableColumn id="106" name="Column106" dataDxfId="181"/>
    <tableColumn id="107" name="Column107" dataDxfId="180"/>
    <tableColumn id="108" name="Column108" dataDxfId="179"/>
    <tableColumn id="109" name="Column109" dataDxfId="178"/>
    <tableColumn id="110" name="Column110" dataDxfId="177"/>
    <tableColumn id="111" name="Column111" dataDxfId="176"/>
    <tableColumn id="112" name="Column112" dataDxfId="175"/>
    <tableColumn id="113" name="Column113" dataDxfId="174"/>
    <tableColumn id="114" name="Column114" dataDxfId="173"/>
    <tableColumn id="115" name="Column115" dataDxfId="172"/>
    <tableColumn id="116" name="Column116" dataDxfId="171"/>
    <tableColumn id="117" name="Column117" dataDxfId="170"/>
    <tableColumn id="118" name="Column118" dataDxfId="169"/>
    <tableColumn id="119" name="Column119" dataDxfId="168"/>
    <tableColumn id="120" name="Column120" dataDxfId="167"/>
    <tableColumn id="121" name="Column121" dataDxfId="166"/>
    <tableColumn id="122" name="Column122" dataDxfId="165"/>
    <tableColumn id="123" name="Column123" dataDxfId="164"/>
    <tableColumn id="124" name="Column124" dataDxfId="163"/>
    <tableColumn id="125" name="Column125" dataDxfId="162"/>
    <tableColumn id="126" name="Column126" dataDxfId="161"/>
    <tableColumn id="127" name="Column127" dataDxfId="160"/>
    <tableColumn id="128" name="Column128" dataDxfId="159"/>
    <tableColumn id="129" name="Column129" dataDxfId="158"/>
    <tableColumn id="130" name="Column130" dataDxfId="157"/>
    <tableColumn id="131" name="Column131" dataDxfId="156"/>
    <tableColumn id="132" name="Column132" dataDxfId="155"/>
    <tableColumn id="133" name="Column133" dataDxfId="154"/>
    <tableColumn id="134" name="Column134" dataDxfId="153"/>
    <tableColumn id="135" name="Column135" dataDxfId="152"/>
    <tableColumn id="136" name="Column136" dataDxfId="151"/>
    <tableColumn id="137" name="Column137" dataDxfId="150"/>
    <tableColumn id="138" name="Column138" dataDxfId="149"/>
    <tableColumn id="139" name="Column139" dataDxfId="148"/>
    <tableColumn id="140" name="Column140" dataDxfId="147"/>
    <tableColumn id="141" name="Column141" dataDxfId="146"/>
    <tableColumn id="142" name="Column142" dataDxfId="145"/>
    <tableColumn id="143" name="Column143" dataDxfId="144"/>
    <tableColumn id="144" name="Column144" dataDxfId="143"/>
    <tableColumn id="145" name="Column145" dataDxfId="142"/>
    <tableColumn id="146" name="Column146" dataDxfId="141"/>
    <tableColumn id="147" name="Column147" dataDxfId="140"/>
    <tableColumn id="148" name="Column148" dataDxfId="139"/>
    <tableColumn id="149" name="Column149" dataDxfId="138"/>
    <tableColumn id="150" name="Column150" dataDxfId="137"/>
    <tableColumn id="151" name="Column151" dataDxfId="136"/>
    <tableColumn id="152" name="Column152" dataDxfId="135"/>
    <tableColumn id="153" name="Column153" dataDxfId="134"/>
    <tableColumn id="154" name="Column154" dataDxfId="133"/>
    <tableColumn id="155" name="Column155" dataDxfId="132"/>
    <tableColumn id="156" name="Column156" dataDxfId="131"/>
    <tableColumn id="157" name="Column157" dataDxfId="130"/>
    <tableColumn id="158" name="Column158" dataDxfId="129"/>
    <tableColumn id="159" name="Column159" dataDxfId="128"/>
    <tableColumn id="160" name="Column160" dataDxfId="127"/>
    <tableColumn id="161" name="Column161" dataDxfId="126"/>
    <tableColumn id="162" name="Column162" dataDxfId="125"/>
    <tableColumn id="163" name="Column163" dataDxfId="124"/>
    <tableColumn id="164" name="Column164" dataDxfId="123"/>
    <tableColumn id="165" name="Column165" dataDxfId="122"/>
    <tableColumn id="166" name="Column166" dataDxfId="121"/>
    <tableColumn id="167" name="Column167" dataDxfId="120"/>
    <tableColumn id="168" name="Column168" dataDxfId="119"/>
    <tableColumn id="169" name="Column169" dataDxfId="118"/>
    <tableColumn id="170" name="Column170" dataDxfId="117"/>
    <tableColumn id="171" name="Column171" dataDxfId="116"/>
    <tableColumn id="172" name="Column172" dataDxfId="115"/>
    <tableColumn id="173" name="Column173" dataDxfId="114"/>
    <tableColumn id="174" name="Column174" dataDxfId="113"/>
    <tableColumn id="175" name="Column175" dataDxfId="112"/>
    <tableColumn id="176" name="Column176" dataDxfId="111"/>
    <tableColumn id="177" name="Column177" dataDxfId="110"/>
    <tableColumn id="178" name="Column178" dataDxfId="109"/>
    <tableColumn id="179" name="Column179" dataDxfId="108"/>
    <tableColumn id="180" name="Column180" dataDxfId="107"/>
    <tableColumn id="181" name="Column181" dataDxfId="106"/>
    <tableColumn id="182" name="Column182" dataDxfId="105"/>
    <tableColumn id="183" name="Column183" dataDxfId="104"/>
    <tableColumn id="184" name="Column184" dataDxfId="103"/>
    <tableColumn id="185" name="Column185" dataDxfId="102"/>
    <tableColumn id="186" name="Column186" dataDxfId="101"/>
    <tableColumn id="187" name="Column187" dataDxfId="100"/>
    <tableColumn id="188" name="Column188" dataDxfId="99"/>
    <tableColumn id="189" name="Column189" dataDxfId="98"/>
    <tableColumn id="190" name="Column190" dataDxfId="97"/>
    <tableColumn id="191" name="Column191" dataDxfId="96"/>
    <tableColumn id="192" name="Column192" dataDxfId="95"/>
    <tableColumn id="193" name="Column193" dataDxfId="94"/>
    <tableColumn id="194" name="Column194" dataDxfId="93"/>
    <tableColumn id="195" name="Column195" dataDxfId="92"/>
    <tableColumn id="196" name="Column196" dataDxfId="91"/>
    <tableColumn id="197" name="Column197" dataDxfId="90"/>
    <tableColumn id="198" name="Column198" dataDxfId="89"/>
    <tableColumn id="199" name="Column199" dataDxfId="88"/>
    <tableColumn id="200" name="Column200" dataDxfId="87"/>
    <tableColumn id="201" name="Column201" dataDxfId="86"/>
    <tableColumn id="202" name="Column202" dataDxfId="85"/>
    <tableColumn id="203" name="Column203" dataDxfId="84"/>
    <tableColumn id="204" name="Column204" dataDxfId="83"/>
    <tableColumn id="205" name="Column205" dataDxfId="82"/>
    <tableColumn id="206" name="Column206" dataDxfId="81"/>
    <tableColumn id="207" name="Column207" dataDxfId="80"/>
    <tableColumn id="208" name="Column208" dataDxfId="79"/>
    <tableColumn id="209" name="Column209" dataDxfId="78"/>
    <tableColumn id="210" name="Column210" dataDxfId="77"/>
    <tableColumn id="211" name="Column211" dataDxfId="76"/>
    <tableColumn id="212" name="Column212" dataDxfId="75"/>
    <tableColumn id="213" name="Column213" dataDxfId="74"/>
    <tableColumn id="214" name="Column214" dataDxfId="73"/>
    <tableColumn id="215" name="Column215" dataDxfId="72"/>
    <tableColumn id="216" name="Column216" dataDxfId="71"/>
    <tableColumn id="217" name="Column217" dataDxfId="70"/>
    <tableColumn id="218" name="Column218" dataDxfId="69"/>
    <tableColumn id="219" name="Column219" dataDxfId="68"/>
    <tableColumn id="220" name="Column220" dataDxfId="67"/>
    <tableColumn id="221" name="Column221" dataDxfId="66"/>
    <tableColumn id="222" name="Column222" dataDxfId="65"/>
    <tableColumn id="223" name="Column223" dataDxfId="64"/>
    <tableColumn id="224" name="Column224" dataDxfId="63"/>
    <tableColumn id="225" name="Column225" dataDxfId="62"/>
    <tableColumn id="226" name="Column226" dataDxfId="61"/>
    <tableColumn id="227" name="Column227" dataDxfId="60"/>
    <tableColumn id="228" name="Column228" dataDxfId="59"/>
    <tableColumn id="229" name="Column229" dataDxfId="58"/>
    <tableColumn id="230" name="Column230" dataDxfId="57"/>
    <tableColumn id="231" name="Column231" dataDxfId="56"/>
    <tableColumn id="232" name="Column232" dataDxfId="55"/>
    <tableColumn id="233" name="Column233" dataDxfId="54"/>
    <tableColumn id="234" name="Column234" dataDxfId="53"/>
    <tableColumn id="235" name="Column235" dataDxfId="52"/>
    <tableColumn id="236" name="Column236" dataDxfId="51"/>
    <tableColumn id="237" name="Column237" dataDxfId="50"/>
    <tableColumn id="238" name="Column238" dataDxfId="49"/>
    <tableColumn id="239" name="Column239" dataDxfId="48"/>
    <tableColumn id="240" name="Column240" dataDxfId="47"/>
    <tableColumn id="241" name="Column241" dataDxfId="46"/>
    <tableColumn id="242" name="Column242" dataDxfId="45"/>
    <tableColumn id="243" name="Column243" dataDxfId="44"/>
    <tableColumn id="244" name="Column244" dataDxfId="43"/>
    <tableColumn id="245" name="Column245" dataDxfId="42"/>
    <tableColumn id="246" name="Column246" dataDxfId="41"/>
    <tableColumn id="247" name="Column247" dataDxfId="40"/>
    <tableColumn id="248" name="Column248" dataDxfId="39"/>
    <tableColumn id="249" name="Column249" dataDxfId="38"/>
    <tableColumn id="250" name="Column250" dataDxfId="37"/>
    <tableColumn id="251" name="Column251" dataDxfId="36"/>
    <tableColumn id="252" name="Column252" dataDxfId="35"/>
    <tableColumn id="253" name="Column253" dataDxfId="34"/>
    <tableColumn id="254" name="Column254" dataDxfId="33"/>
    <tableColumn id="255" name="Column255" dataDxfId="32"/>
    <tableColumn id="256" name="Column256" dataDxfId="31"/>
  </tableColumns>
  <tableStyleInfo name="TableStyleLight2" showFirstColumn="0" showLastColumn="0" showRowStripes="1" showColumnStripes="0"/>
</table>
</file>

<file path=xl/tables/table2.xml><?xml version="1.0" encoding="utf-8"?>
<table xmlns="http://schemas.openxmlformats.org/spreadsheetml/2006/main" id="220" name="Table8" displayName="Table8" ref="A48:IV49" insertRow="1" totalsRowShown="0" tableBorderDxfId="30">
  <autoFilter ref="A48:IV49"/>
  <tableColumns count="256">
    <tableColumn id="1" name="Column1" dataDxfId="29"/>
    <tableColumn id="2" name="Column2" dataDxfId="28"/>
    <tableColumn id="3" name="Column3" dataDxfId="27"/>
    <tableColumn id="4" name="Column4" dataDxfId="26"/>
    <tableColumn id="5" name="Column5" dataDxfId="25"/>
    <tableColumn id="6" name="Column6" dataDxfId="24"/>
    <tableColumn id="7" name="Column7" dataDxfId="23"/>
    <tableColumn id="8" name="Column8" dataDxfId="22"/>
    <tableColumn id="9" name="Column9" dataDxfId="21"/>
    <tableColumn id="10" name="Column10" dataDxfId="20"/>
    <tableColumn id="11" name="Column11" dataDxfId="19"/>
    <tableColumn id="12" name="Column12" dataDxfId="18"/>
    <tableColumn id="13" name="Column13" dataDxfId="17"/>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 id="25" name="Column25"/>
    <tableColumn id="26" name="Column26"/>
    <tableColumn id="27" name="Column27"/>
    <tableColumn id="28" name="Column28"/>
    <tableColumn id="29" name="Column29"/>
    <tableColumn id="30" name="Column30"/>
    <tableColumn id="31" name="Column31"/>
    <tableColumn id="32" name="Column32"/>
    <tableColumn id="33" name="Column33"/>
    <tableColumn id="34" name="Column34"/>
    <tableColumn id="35" name="Column35"/>
    <tableColumn id="36" name="Column36"/>
    <tableColumn id="37" name="Column37"/>
    <tableColumn id="38" name="Column38"/>
    <tableColumn id="39" name="Column39"/>
    <tableColumn id="40" name="Column40"/>
    <tableColumn id="41" name="Column41"/>
    <tableColumn id="42" name="Column42"/>
    <tableColumn id="43" name="Column43"/>
    <tableColumn id="44" name="Column44"/>
    <tableColumn id="45" name="Column45"/>
    <tableColumn id="46" name="Column46"/>
    <tableColumn id="47" name="Column47"/>
    <tableColumn id="48" name="Column48"/>
    <tableColumn id="49" name="Column49"/>
    <tableColumn id="50" name="Column50"/>
    <tableColumn id="51" name="Column51"/>
    <tableColumn id="52" name="Column52"/>
    <tableColumn id="53" name="Column53"/>
    <tableColumn id="54" name="Column54"/>
    <tableColumn id="55" name="Column55"/>
    <tableColumn id="56" name="Column56"/>
    <tableColumn id="57" name="Column57"/>
    <tableColumn id="58" name="Column58"/>
    <tableColumn id="59" name="Column59"/>
    <tableColumn id="60" name="Column60"/>
    <tableColumn id="61" name="Column61"/>
    <tableColumn id="62" name="Column62"/>
    <tableColumn id="63" name="Column63"/>
    <tableColumn id="64" name="Column64"/>
    <tableColumn id="65" name="Column65"/>
    <tableColumn id="66" name="Column66"/>
    <tableColumn id="67" name="Column67"/>
    <tableColumn id="68" name="Column68"/>
    <tableColumn id="69" name="Column69"/>
    <tableColumn id="70" name="Column70"/>
    <tableColumn id="71" name="Column71"/>
    <tableColumn id="72" name="Column72"/>
    <tableColumn id="73" name="Column73"/>
    <tableColumn id="74" name="Column74"/>
    <tableColumn id="75" name="Column75"/>
    <tableColumn id="76" name="Column76"/>
    <tableColumn id="77" name="Column77"/>
    <tableColumn id="78" name="Column78"/>
    <tableColumn id="79" name="Column79"/>
    <tableColumn id="80" name="Column80"/>
    <tableColumn id="81" name="Column81"/>
    <tableColumn id="82" name="Column82"/>
    <tableColumn id="83" name="Column83"/>
    <tableColumn id="84" name="Column84"/>
    <tableColumn id="85" name="Column85"/>
    <tableColumn id="86" name="Column86"/>
    <tableColumn id="87" name="Column87"/>
    <tableColumn id="88" name="Column88"/>
    <tableColumn id="89" name="Column89"/>
    <tableColumn id="90" name="Column90"/>
    <tableColumn id="91" name="Column91"/>
    <tableColumn id="92" name="Column92"/>
    <tableColumn id="93" name="Column93"/>
    <tableColumn id="94" name="Column94"/>
    <tableColumn id="95" name="Column95"/>
    <tableColumn id="96" name="Column96"/>
    <tableColumn id="97" name="Column97"/>
    <tableColumn id="98" name="Column98"/>
    <tableColumn id="99" name="Column99"/>
    <tableColumn id="100" name="Column100"/>
    <tableColumn id="101" name="Column101"/>
    <tableColumn id="102" name="Column102"/>
    <tableColumn id="103" name="Column103"/>
    <tableColumn id="104" name="Column104"/>
    <tableColumn id="105" name="Column105"/>
    <tableColumn id="106" name="Column106"/>
    <tableColumn id="107" name="Column107"/>
    <tableColumn id="108" name="Column108"/>
    <tableColumn id="109" name="Column109"/>
    <tableColumn id="110" name="Column110"/>
    <tableColumn id="111" name="Column111"/>
    <tableColumn id="112" name="Column112"/>
    <tableColumn id="113" name="Column113"/>
    <tableColumn id="114" name="Column114"/>
    <tableColumn id="115" name="Column115"/>
    <tableColumn id="116" name="Column116"/>
    <tableColumn id="117" name="Column117"/>
    <tableColumn id="118" name="Column118"/>
    <tableColumn id="119" name="Column119"/>
    <tableColumn id="120" name="Column120"/>
    <tableColumn id="121" name="Column121"/>
    <tableColumn id="122" name="Column122"/>
    <tableColumn id="123" name="Column123"/>
    <tableColumn id="124" name="Column124"/>
    <tableColumn id="125" name="Column125"/>
    <tableColumn id="126" name="Column126"/>
    <tableColumn id="127" name="Column127"/>
    <tableColumn id="128" name="Column128"/>
    <tableColumn id="129" name="Column129"/>
    <tableColumn id="130" name="Column130"/>
    <tableColumn id="131" name="Column131"/>
    <tableColumn id="132" name="Column132"/>
    <tableColumn id="133" name="Column133"/>
    <tableColumn id="134" name="Column134"/>
    <tableColumn id="135" name="Column135"/>
    <tableColumn id="136" name="Column136"/>
    <tableColumn id="137" name="Column137"/>
    <tableColumn id="138" name="Column138"/>
    <tableColumn id="139" name="Column139"/>
    <tableColumn id="140" name="Column140"/>
    <tableColumn id="141" name="Column141"/>
    <tableColumn id="142" name="Column142"/>
    <tableColumn id="143" name="Column143"/>
    <tableColumn id="144" name="Column144"/>
    <tableColumn id="145" name="Column145"/>
    <tableColumn id="146" name="Column146"/>
    <tableColumn id="147" name="Column147"/>
    <tableColumn id="148" name="Column148"/>
    <tableColumn id="149" name="Column149"/>
    <tableColumn id="150" name="Column150"/>
    <tableColumn id="151" name="Column151"/>
    <tableColumn id="152" name="Column152"/>
    <tableColumn id="153" name="Column153"/>
    <tableColumn id="154" name="Column154"/>
    <tableColumn id="155" name="Column155"/>
    <tableColumn id="156" name="Column156"/>
    <tableColumn id="157" name="Column157"/>
    <tableColumn id="158" name="Column158"/>
    <tableColumn id="159" name="Column159"/>
    <tableColumn id="160" name="Column160"/>
    <tableColumn id="161" name="Column161"/>
    <tableColumn id="162" name="Column162"/>
    <tableColumn id="163" name="Column163"/>
    <tableColumn id="164" name="Column164"/>
    <tableColumn id="165" name="Column165"/>
    <tableColumn id="166" name="Column166"/>
    <tableColumn id="167" name="Column167"/>
    <tableColumn id="168" name="Column168"/>
    <tableColumn id="169" name="Column169"/>
    <tableColumn id="170" name="Column170"/>
    <tableColumn id="171" name="Column171"/>
    <tableColumn id="172" name="Column172"/>
    <tableColumn id="173" name="Column173"/>
    <tableColumn id="174" name="Column174"/>
    <tableColumn id="175" name="Column175"/>
    <tableColumn id="176" name="Column176"/>
    <tableColumn id="177" name="Column177"/>
    <tableColumn id="178" name="Column178"/>
    <tableColumn id="179" name="Column179"/>
    <tableColumn id="180" name="Column180"/>
    <tableColumn id="181" name="Column181"/>
    <tableColumn id="182" name="Column182"/>
    <tableColumn id="183" name="Column183"/>
    <tableColumn id="184" name="Column184"/>
    <tableColumn id="185" name="Column185"/>
    <tableColumn id="186" name="Column186"/>
    <tableColumn id="187" name="Column187"/>
    <tableColumn id="188" name="Column188"/>
    <tableColumn id="189" name="Column189"/>
    <tableColumn id="190" name="Column190"/>
    <tableColumn id="191" name="Column191"/>
    <tableColumn id="192" name="Column192"/>
    <tableColumn id="193" name="Column193"/>
    <tableColumn id="194" name="Column194"/>
    <tableColumn id="195" name="Column195"/>
    <tableColumn id="196" name="Column196"/>
    <tableColumn id="197" name="Column197"/>
    <tableColumn id="198" name="Column198"/>
    <tableColumn id="199" name="Column199"/>
    <tableColumn id="200" name="Column200"/>
    <tableColumn id="201" name="Column201"/>
    <tableColumn id="202" name="Column202"/>
    <tableColumn id="203" name="Column203"/>
    <tableColumn id="204" name="Column204"/>
    <tableColumn id="205" name="Column205"/>
    <tableColumn id="206" name="Column206"/>
    <tableColumn id="207" name="Column207"/>
    <tableColumn id="208" name="Column208"/>
    <tableColumn id="209" name="Column209"/>
    <tableColumn id="210" name="Column210"/>
    <tableColumn id="211" name="Column211"/>
    <tableColumn id="212" name="Column212"/>
    <tableColumn id="213" name="Column213"/>
    <tableColumn id="214" name="Column214"/>
    <tableColumn id="215" name="Column215"/>
    <tableColumn id="216" name="Column216"/>
    <tableColumn id="217" name="Column217"/>
    <tableColumn id="218" name="Column218"/>
    <tableColumn id="219" name="Column219"/>
    <tableColumn id="220" name="Column220"/>
    <tableColumn id="221" name="Column221"/>
    <tableColumn id="222" name="Column222"/>
    <tableColumn id="223" name="Column223"/>
    <tableColumn id="224" name="Column224"/>
    <tableColumn id="225" name="Column225"/>
    <tableColumn id="226" name="Column226"/>
    <tableColumn id="227" name="Column227"/>
    <tableColumn id="228" name="Column228"/>
    <tableColumn id="229" name="Column229"/>
    <tableColumn id="230" name="Column230"/>
    <tableColumn id="231" name="Column231"/>
    <tableColumn id="232" name="Column232"/>
    <tableColumn id="233" name="Column233"/>
    <tableColumn id="234" name="Column234"/>
    <tableColumn id="235" name="Column235"/>
    <tableColumn id="236" name="Column236"/>
    <tableColumn id="237" name="Column237"/>
    <tableColumn id="238" name="Column238"/>
    <tableColumn id="239" name="Column239"/>
    <tableColumn id="240" name="Column240"/>
    <tableColumn id="241" name="Column241"/>
    <tableColumn id="242" name="Column242"/>
    <tableColumn id="243" name="Column243"/>
    <tableColumn id="244" name="Column244"/>
    <tableColumn id="245" name="Column245"/>
    <tableColumn id="246" name="Column246"/>
    <tableColumn id="247" name="Column247"/>
    <tableColumn id="248" name="Column248"/>
    <tableColumn id="249" name="Column249"/>
    <tableColumn id="250" name="Column250"/>
    <tableColumn id="251" name="Column251"/>
    <tableColumn id="252" name="Column252"/>
    <tableColumn id="253" name="Column253"/>
    <tableColumn id="254" name="Column254"/>
    <tableColumn id="255" name="Column255"/>
    <tableColumn id="256" name="Column256"/>
  </tableColumns>
  <tableStyleInfo name="TableStyleLight2" showFirstColumn="0" showLastColumn="0" showRowStripes="1" showColumnStripes="0"/>
</table>
</file>

<file path=xl/tables/table3.xml><?xml version="1.0" encoding="utf-8"?>
<table xmlns="http://schemas.openxmlformats.org/spreadsheetml/2006/main" id="15" name="Table15" displayName="Table15" ref="A10:P30" totalsRowShown="0" headerRowDxfId="16">
  <autoFilter ref="A10:P30">
    <filterColumn colId="12"/>
    <filterColumn colId="13"/>
  </autoFilter>
  <tableColumns count="16">
    <tableColumn id="1" name="Column1" dataDxfId="15"/>
    <tableColumn id="2" name="Column2" dataDxfId="14"/>
    <tableColumn id="3" name="Column3" dataDxfId="13"/>
    <tableColumn id="4" name="Column4" dataDxfId="12"/>
    <tableColumn id="5" name="Column5" dataDxfId="11">
      <calculatedColumnFormula>('Evaluation worksheet_Internal'!$D11/5)*100</calculatedColumnFormula>
    </tableColumn>
    <tableColumn id="6" name="Column6" dataDxfId="10"/>
    <tableColumn id="7" name="Column7" dataDxfId="9">
      <calculatedColumnFormula>('Evaluation worksheet_Internal'!$F11/5)*100</calculatedColumnFormula>
    </tableColumn>
    <tableColumn id="9" name="Column9" dataDxfId="8" dataCellStyle="Normal 10">
      <calculatedColumnFormula>D11+F11</calculatedColumnFormula>
    </tableColumn>
    <tableColumn id="10" name="Column10" dataDxfId="7"/>
    <tableColumn id="11" name="Column11" dataDxfId="6">
      <calculatedColumnFormula>('Evaluation worksheet_Internal'!$I11/3)*100</calculatedColumnFormula>
    </tableColumn>
    <tableColumn id="12" name="Column12" dataDxfId="5"/>
    <tableColumn id="13" name="Column13" dataDxfId="4">
      <calculatedColumnFormula>('Evaluation worksheet_Internal'!$K11/3)*100</calculatedColumnFormula>
    </tableColumn>
    <tableColumn id="41" name="Column132" dataDxfId="3" dataCellStyle="Normal 10"/>
    <tableColumn id="40" name="Column14" dataDxfId="2">
      <calculatedColumnFormula>('Evaluation worksheet_Internal'!$M11/4)*100</calculatedColumnFormula>
    </tableColumn>
    <tableColumn id="259" name="Column15" dataDxfId="1" dataCellStyle="Normal 10"/>
    <tableColumn id="29" name="Column29" dataDxfId="0" dataCellStyle="Normal 17"/>
  </tableColumns>
  <tableStyleInfo name="TableStyleMedium2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IV127"/>
  <sheetViews>
    <sheetView topLeftCell="A61" zoomScaleSheetLayoutView="100" workbookViewId="0">
      <selection activeCell="A61" sqref="A61:L63"/>
    </sheetView>
  </sheetViews>
  <sheetFormatPr defaultColWidth="13" defaultRowHeight="12.75"/>
  <cols>
    <col min="1" max="1" width="14.85546875" customWidth="1"/>
    <col min="2" max="2" width="10.7109375" customWidth="1"/>
    <col min="3" max="3" width="9.140625" customWidth="1"/>
    <col min="4" max="5" width="10.7109375" customWidth="1"/>
    <col min="6" max="13" width="9.140625" customWidth="1"/>
    <col min="14" max="99" width="12" customWidth="1"/>
  </cols>
  <sheetData>
    <row r="1" spans="1:256" s="7" customFormat="1" ht="29.25" customHeight="1" thickBot="1">
      <c r="A1" s="65"/>
      <c r="B1" s="185" t="s">
        <v>3</v>
      </c>
      <c r="C1" s="185"/>
      <c r="D1" s="66"/>
      <c r="E1" s="185" t="s">
        <v>279</v>
      </c>
      <c r="F1" s="185"/>
      <c r="G1" s="185"/>
      <c r="H1" s="65"/>
      <c r="I1" s="65"/>
      <c r="J1" s="65"/>
      <c r="K1" s="65"/>
      <c r="L1" s="65"/>
      <c r="M1" s="65"/>
    </row>
    <row r="2" spans="1:256" ht="15.75" thickTop="1">
      <c r="A2" s="67" t="s">
        <v>4</v>
      </c>
      <c r="B2" s="188" t="s">
        <v>346</v>
      </c>
      <c r="C2" s="189"/>
      <c r="D2" s="68"/>
      <c r="E2" s="68"/>
      <c r="F2" s="68"/>
      <c r="G2" s="68"/>
      <c r="H2" s="69"/>
      <c r="I2" s="69"/>
      <c r="J2" s="69"/>
      <c r="K2" s="69"/>
      <c r="L2" s="69"/>
      <c r="M2" s="70"/>
    </row>
    <row r="3" spans="1:256" ht="25.5" customHeight="1">
      <c r="A3" s="67" t="s">
        <v>5</v>
      </c>
      <c r="B3" s="190" t="s">
        <v>347</v>
      </c>
      <c r="C3" s="191"/>
      <c r="D3" s="68"/>
      <c r="E3" s="68"/>
      <c r="F3" s="68"/>
      <c r="G3" s="68"/>
      <c r="H3" s="69"/>
      <c r="I3" s="69"/>
      <c r="J3" s="69"/>
      <c r="K3" s="69"/>
      <c r="L3" s="69"/>
      <c r="M3" s="70"/>
    </row>
    <row r="4" spans="1:256" ht="17.25" customHeight="1">
      <c r="A4" s="67" t="s">
        <v>6</v>
      </c>
      <c r="B4" s="190" t="s">
        <v>348</v>
      </c>
      <c r="C4" s="191"/>
      <c r="D4" s="68"/>
      <c r="E4" s="68"/>
      <c r="F4" s="68"/>
      <c r="G4" s="68"/>
      <c r="H4" s="69"/>
      <c r="I4" s="69"/>
      <c r="J4" s="69"/>
      <c r="K4" s="69"/>
      <c r="L4" s="69"/>
      <c r="M4" s="70"/>
    </row>
    <row r="5" spans="1:256" ht="15.75">
      <c r="A5" s="67" t="s">
        <v>7</v>
      </c>
      <c r="B5" s="190" t="s">
        <v>452</v>
      </c>
      <c r="C5" s="191"/>
      <c r="D5" s="71"/>
      <c r="E5" s="71"/>
      <c r="F5" s="71"/>
      <c r="G5" s="69"/>
      <c r="H5" s="69"/>
      <c r="I5" s="69"/>
      <c r="J5" s="69"/>
      <c r="K5" s="69"/>
      <c r="L5" s="69"/>
      <c r="M5" s="70"/>
    </row>
    <row r="6" spans="1:256" ht="25.5">
      <c r="A6" s="67" t="s">
        <v>270</v>
      </c>
      <c r="B6" s="190" t="s">
        <v>358</v>
      </c>
      <c r="C6" s="191"/>
      <c r="D6" s="71"/>
      <c r="E6" s="71"/>
      <c r="F6" s="71"/>
      <c r="G6" s="69"/>
      <c r="H6" s="69"/>
      <c r="I6" s="69"/>
      <c r="J6" s="69"/>
      <c r="K6" s="69"/>
      <c r="L6" s="69"/>
      <c r="M6" s="70"/>
    </row>
    <row r="7" spans="1:256" ht="15">
      <c r="A7" s="186" t="s">
        <v>2</v>
      </c>
      <c r="B7" s="186"/>
      <c r="C7" s="186"/>
      <c r="D7" s="186"/>
      <c r="E7" s="186"/>
      <c r="F7" s="186"/>
      <c r="G7" s="186"/>
      <c r="H7" s="186"/>
      <c r="I7" s="69"/>
      <c r="J7" s="69"/>
      <c r="K7" s="69"/>
      <c r="L7" s="69"/>
      <c r="M7" s="70"/>
    </row>
    <row r="8" spans="1:256" ht="18" customHeight="1">
      <c r="A8" s="187" t="s">
        <v>294</v>
      </c>
      <c r="B8" s="187"/>
      <c r="I8" s="69"/>
      <c r="J8" s="69"/>
      <c r="K8" s="69"/>
      <c r="L8" s="69"/>
      <c r="M8" s="70"/>
    </row>
    <row r="9" spans="1:256" s="10" customFormat="1" ht="30" hidden="1">
      <c r="A9" s="72" t="s">
        <v>8</v>
      </c>
      <c r="B9" s="72" t="s">
        <v>9</v>
      </c>
      <c r="C9" s="72" t="s">
        <v>10</v>
      </c>
      <c r="D9" s="72" t="s">
        <v>11</v>
      </c>
      <c r="E9" s="72" t="s">
        <v>12</v>
      </c>
      <c r="F9" s="72" t="s">
        <v>13</v>
      </c>
      <c r="G9" s="72" t="s">
        <v>14</v>
      </c>
      <c r="H9" s="72" t="s">
        <v>15</v>
      </c>
      <c r="I9" s="72" t="s">
        <v>16</v>
      </c>
      <c r="J9" s="72" t="s">
        <v>17</v>
      </c>
      <c r="K9" s="72" t="s">
        <v>18</v>
      </c>
      <c r="L9" s="72" t="s">
        <v>19</v>
      </c>
      <c r="M9" s="72" t="s">
        <v>20</v>
      </c>
      <c r="N9" s="10" t="s">
        <v>21</v>
      </c>
      <c r="O9" s="10" t="s">
        <v>22</v>
      </c>
      <c r="P9" s="10" t="s">
        <v>23</v>
      </c>
      <c r="Q9" s="10" t="s">
        <v>24</v>
      </c>
      <c r="R9" s="10" t="s">
        <v>25</v>
      </c>
      <c r="S9" s="10" t="s">
        <v>26</v>
      </c>
      <c r="T9" s="10" t="s">
        <v>27</v>
      </c>
      <c r="U9" s="10" t="s">
        <v>28</v>
      </c>
      <c r="V9" s="10" t="s">
        <v>29</v>
      </c>
      <c r="W9" s="10" t="s">
        <v>30</v>
      </c>
      <c r="X9" s="10" t="s">
        <v>31</v>
      </c>
      <c r="Y9" s="10" t="s">
        <v>32</v>
      </c>
      <c r="Z9" s="10" t="s">
        <v>33</v>
      </c>
      <c r="AA9" s="10" t="s">
        <v>34</v>
      </c>
      <c r="AB9" s="10" t="s">
        <v>35</v>
      </c>
      <c r="AC9" s="10" t="s">
        <v>36</v>
      </c>
      <c r="AD9" s="10" t="s">
        <v>37</v>
      </c>
      <c r="AE9" s="10" t="s">
        <v>38</v>
      </c>
      <c r="AF9" s="10" t="s">
        <v>39</v>
      </c>
      <c r="AG9" s="10" t="s">
        <v>40</v>
      </c>
      <c r="AH9" s="10" t="s">
        <v>41</v>
      </c>
      <c r="AI9" s="10" t="s">
        <v>42</v>
      </c>
      <c r="AJ9" s="10" t="s">
        <v>43</v>
      </c>
      <c r="AK9" s="10" t="s">
        <v>44</v>
      </c>
      <c r="AL9" s="10" t="s">
        <v>45</v>
      </c>
      <c r="AM9" s="10" t="s">
        <v>46</v>
      </c>
      <c r="AN9" s="10" t="s">
        <v>47</v>
      </c>
      <c r="AO9" s="10" t="s">
        <v>48</v>
      </c>
      <c r="AP9" s="10" t="s">
        <v>49</v>
      </c>
      <c r="AQ9" s="10" t="s">
        <v>50</v>
      </c>
      <c r="AR9" s="10" t="s">
        <v>51</v>
      </c>
      <c r="AS9" s="10" t="s">
        <v>52</v>
      </c>
      <c r="AT9" s="10" t="s">
        <v>53</v>
      </c>
      <c r="AU9" s="10" t="s">
        <v>54</v>
      </c>
      <c r="AV9" s="10" t="s">
        <v>55</v>
      </c>
      <c r="AW9" s="10" t="s">
        <v>56</v>
      </c>
      <c r="AX9" s="10" t="s">
        <v>57</v>
      </c>
      <c r="AY9" s="10" t="s">
        <v>58</v>
      </c>
      <c r="AZ9" s="10" t="s">
        <v>59</v>
      </c>
      <c r="BA9" s="10" t="s">
        <v>60</v>
      </c>
      <c r="BB9" s="10" t="s">
        <v>61</v>
      </c>
      <c r="BC9" s="10" t="s">
        <v>62</v>
      </c>
      <c r="BD9" s="10" t="s">
        <v>63</v>
      </c>
      <c r="BE9" s="10" t="s">
        <v>64</v>
      </c>
      <c r="BF9" s="10" t="s">
        <v>65</v>
      </c>
      <c r="BG9" s="10" t="s">
        <v>66</v>
      </c>
      <c r="BH9" s="10" t="s">
        <v>67</v>
      </c>
      <c r="BI9" s="10" t="s">
        <v>68</v>
      </c>
      <c r="BJ9" s="10" t="s">
        <v>69</v>
      </c>
      <c r="BK9" s="10" t="s">
        <v>70</v>
      </c>
      <c r="BL9" s="10" t="s">
        <v>71</v>
      </c>
      <c r="BM9" s="10" t="s">
        <v>72</v>
      </c>
      <c r="BN9" s="10" t="s">
        <v>73</v>
      </c>
      <c r="BO9" s="10" t="s">
        <v>74</v>
      </c>
      <c r="BP9" s="10" t="s">
        <v>75</v>
      </c>
      <c r="BQ9" s="10" t="s">
        <v>76</v>
      </c>
      <c r="BR9" s="10" t="s">
        <v>77</v>
      </c>
      <c r="BS9" s="10" t="s">
        <v>78</v>
      </c>
      <c r="BT9" s="10" t="s">
        <v>79</v>
      </c>
      <c r="BU9" s="10" t="s">
        <v>80</v>
      </c>
      <c r="BV9" s="10" t="s">
        <v>81</v>
      </c>
      <c r="BW9" s="10" t="s">
        <v>82</v>
      </c>
      <c r="BX9" s="10" t="s">
        <v>83</v>
      </c>
      <c r="BY9" s="10" t="s">
        <v>84</v>
      </c>
      <c r="BZ9" s="10" t="s">
        <v>85</v>
      </c>
      <c r="CA9" s="10" t="s">
        <v>86</v>
      </c>
      <c r="CB9" s="10" t="s">
        <v>87</v>
      </c>
      <c r="CC9" s="10" t="s">
        <v>88</v>
      </c>
      <c r="CD9" s="10" t="s">
        <v>89</v>
      </c>
      <c r="CE9" s="10" t="s">
        <v>90</v>
      </c>
      <c r="CF9" s="10" t="s">
        <v>91</v>
      </c>
      <c r="CG9" s="10" t="s">
        <v>92</v>
      </c>
      <c r="CH9" s="10" t="s">
        <v>93</v>
      </c>
      <c r="CI9" s="10" t="s">
        <v>94</v>
      </c>
      <c r="CJ9" s="10" t="s">
        <v>95</v>
      </c>
      <c r="CK9" s="10" t="s">
        <v>96</v>
      </c>
      <c r="CL9" s="10" t="s">
        <v>97</v>
      </c>
      <c r="CM9" s="10" t="s">
        <v>98</v>
      </c>
      <c r="CN9" s="10" t="s">
        <v>99</v>
      </c>
      <c r="CO9" s="10" t="s">
        <v>100</v>
      </c>
      <c r="CP9" s="10" t="s">
        <v>101</v>
      </c>
      <c r="CQ9" s="10" t="s">
        <v>102</v>
      </c>
      <c r="CR9" s="10" t="s">
        <v>103</v>
      </c>
      <c r="CS9" s="10" t="s">
        <v>104</v>
      </c>
      <c r="CT9" s="10" t="s">
        <v>105</v>
      </c>
      <c r="CU9" s="10" t="s">
        <v>106</v>
      </c>
      <c r="CV9" s="10" t="s">
        <v>107</v>
      </c>
      <c r="CW9" s="10" t="s">
        <v>108</v>
      </c>
      <c r="CX9" s="10" t="s">
        <v>109</v>
      </c>
      <c r="CY9" s="10" t="s">
        <v>110</v>
      </c>
      <c r="CZ9" s="10" t="s">
        <v>111</v>
      </c>
      <c r="DA9" s="10" t="s">
        <v>112</v>
      </c>
      <c r="DB9" s="10" t="s">
        <v>113</v>
      </c>
      <c r="DC9" s="10" t="s">
        <v>114</v>
      </c>
      <c r="DD9" s="10" t="s">
        <v>115</v>
      </c>
      <c r="DE9" s="10" t="s">
        <v>116</v>
      </c>
      <c r="DF9" s="10" t="s">
        <v>117</v>
      </c>
      <c r="DG9" s="10" t="s">
        <v>118</v>
      </c>
      <c r="DH9" s="10" t="s">
        <v>119</v>
      </c>
      <c r="DI9" s="10" t="s">
        <v>120</v>
      </c>
      <c r="DJ9" s="10" t="s">
        <v>121</v>
      </c>
      <c r="DK9" s="10" t="s">
        <v>122</v>
      </c>
      <c r="DL9" s="10" t="s">
        <v>123</v>
      </c>
      <c r="DM9" s="10" t="s">
        <v>124</v>
      </c>
      <c r="DN9" s="10" t="s">
        <v>125</v>
      </c>
      <c r="DO9" s="10" t="s">
        <v>126</v>
      </c>
      <c r="DP9" s="10" t="s">
        <v>127</v>
      </c>
      <c r="DQ9" s="10" t="s">
        <v>128</v>
      </c>
      <c r="DR9" s="10" t="s">
        <v>129</v>
      </c>
      <c r="DS9" s="10" t="s">
        <v>130</v>
      </c>
      <c r="DT9" s="10" t="s">
        <v>131</v>
      </c>
      <c r="DU9" s="10" t="s">
        <v>132</v>
      </c>
      <c r="DV9" s="10" t="s">
        <v>133</v>
      </c>
      <c r="DW9" s="10" t="s">
        <v>134</v>
      </c>
      <c r="DX9" s="10" t="s">
        <v>135</v>
      </c>
      <c r="DY9" s="10" t="s">
        <v>136</v>
      </c>
      <c r="DZ9" s="10" t="s">
        <v>137</v>
      </c>
      <c r="EA9" s="10" t="s">
        <v>138</v>
      </c>
      <c r="EB9" s="10" t="s">
        <v>139</v>
      </c>
      <c r="EC9" s="10" t="s">
        <v>140</v>
      </c>
      <c r="ED9" s="10" t="s">
        <v>141</v>
      </c>
      <c r="EE9" s="10" t="s">
        <v>142</v>
      </c>
      <c r="EF9" s="10" t="s">
        <v>143</v>
      </c>
      <c r="EG9" s="10" t="s">
        <v>144</v>
      </c>
      <c r="EH9" s="10" t="s">
        <v>145</v>
      </c>
      <c r="EI9" s="10" t="s">
        <v>146</v>
      </c>
      <c r="EJ9" s="10" t="s">
        <v>147</v>
      </c>
      <c r="EK9" s="10" t="s">
        <v>148</v>
      </c>
      <c r="EL9" s="10" t="s">
        <v>149</v>
      </c>
      <c r="EM9" s="10" t="s">
        <v>150</v>
      </c>
      <c r="EN9" s="10" t="s">
        <v>151</v>
      </c>
      <c r="EO9" s="10" t="s">
        <v>152</v>
      </c>
      <c r="EP9" s="10" t="s">
        <v>153</v>
      </c>
      <c r="EQ9" s="10" t="s">
        <v>154</v>
      </c>
      <c r="ER9" s="10" t="s">
        <v>155</v>
      </c>
      <c r="ES9" s="10" t="s">
        <v>156</v>
      </c>
      <c r="ET9" s="10" t="s">
        <v>157</v>
      </c>
      <c r="EU9" s="10" t="s">
        <v>158</v>
      </c>
      <c r="EV9" s="10" t="s">
        <v>159</v>
      </c>
      <c r="EW9" s="10" t="s">
        <v>160</v>
      </c>
      <c r="EX9" s="10" t="s">
        <v>161</v>
      </c>
      <c r="EY9" s="10" t="s">
        <v>162</v>
      </c>
      <c r="EZ9" s="10" t="s">
        <v>163</v>
      </c>
      <c r="FA9" s="10" t="s">
        <v>164</v>
      </c>
      <c r="FB9" s="10" t="s">
        <v>165</v>
      </c>
      <c r="FC9" s="10" t="s">
        <v>166</v>
      </c>
      <c r="FD9" s="10" t="s">
        <v>167</v>
      </c>
      <c r="FE9" s="10" t="s">
        <v>168</v>
      </c>
      <c r="FF9" s="10" t="s">
        <v>169</v>
      </c>
      <c r="FG9" s="10" t="s">
        <v>170</v>
      </c>
      <c r="FH9" s="10" t="s">
        <v>171</v>
      </c>
      <c r="FI9" s="10" t="s">
        <v>172</v>
      </c>
      <c r="FJ9" s="10" t="s">
        <v>173</v>
      </c>
      <c r="FK9" s="10" t="s">
        <v>174</v>
      </c>
      <c r="FL9" s="10" t="s">
        <v>175</v>
      </c>
      <c r="FM9" s="10" t="s">
        <v>176</v>
      </c>
      <c r="FN9" s="10" t="s">
        <v>177</v>
      </c>
      <c r="FO9" s="10" t="s">
        <v>178</v>
      </c>
      <c r="FP9" s="10" t="s">
        <v>179</v>
      </c>
      <c r="FQ9" s="10" t="s">
        <v>180</v>
      </c>
      <c r="FR9" s="10" t="s">
        <v>181</v>
      </c>
      <c r="FS9" s="10" t="s">
        <v>182</v>
      </c>
      <c r="FT9" s="10" t="s">
        <v>183</v>
      </c>
      <c r="FU9" s="10" t="s">
        <v>184</v>
      </c>
      <c r="FV9" s="10" t="s">
        <v>185</v>
      </c>
      <c r="FW9" s="10" t="s">
        <v>186</v>
      </c>
      <c r="FX9" s="10" t="s">
        <v>187</v>
      </c>
      <c r="FY9" s="10" t="s">
        <v>188</v>
      </c>
      <c r="FZ9" s="10" t="s">
        <v>189</v>
      </c>
      <c r="GA9" s="10" t="s">
        <v>190</v>
      </c>
      <c r="GB9" s="10" t="s">
        <v>191</v>
      </c>
      <c r="GC9" s="10" t="s">
        <v>192</v>
      </c>
      <c r="GD9" s="10" t="s">
        <v>193</v>
      </c>
      <c r="GE9" s="10" t="s">
        <v>194</v>
      </c>
      <c r="GF9" s="10" t="s">
        <v>195</v>
      </c>
      <c r="GG9" s="10" t="s">
        <v>196</v>
      </c>
      <c r="GH9" s="10" t="s">
        <v>197</v>
      </c>
      <c r="GI9" s="10" t="s">
        <v>198</v>
      </c>
      <c r="GJ9" s="10" t="s">
        <v>199</v>
      </c>
      <c r="GK9" s="10" t="s">
        <v>200</v>
      </c>
      <c r="GL9" s="10" t="s">
        <v>201</v>
      </c>
      <c r="GM9" s="10" t="s">
        <v>202</v>
      </c>
      <c r="GN9" s="10" t="s">
        <v>203</v>
      </c>
      <c r="GO9" s="10" t="s">
        <v>204</v>
      </c>
      <c r="GP9" s="10" t="s">
        <v>205</v>
      </c>
      <c r="GQ9" s="10" t="s">
        <v>206</v>
      </c>
      <c r="GR9" s="10" t="s">
        <v>207</v>
      </c>
      <c r="GS9" s="10" t="s">
        <v>208</v>
      </c>
      <c r="GT9" s="10" t="s">
        <v>209</v>
      </c>
      <c r="GU9" s="10" t="s">
        <v>210</v>
      </c>
      <c r="GV9" s="10" t="s">
        <v>211</v>
      </c>
      <c r="GW9" s="10" t="s">
        <v>212</v>
      </c>
      <c r="GX9" s="10" t="s">
        <v>213</v>
      </c>
      <c r="GY9" s="10" t="s">
        <v>214</v>
      </c>
      <c r="GZ9" s="10" t="s">
        <v>215</v>
      </c>
      <c r="HA9" s="10" t="s">
        <v>216</v>
      </c>
      <c r="HB9" s="10" t="s">
        <v>217</v>
      </c>
      <c r="HC9" s="10" t="s">
        <v>218</v>
      </c>
      <c r="HD9" s="10" t="s">
        <v>219</v>
      </c>
      <c r="HE9" s="10" t="s">
        <v>220</v>
      </c>
      <c r="HF9" s="10" t="s">
        <v>221</v>
      </c>
      <c r="HG9" s="10" t="s">
        <v>222</v>
      </c>
      <c r="HH9" s="10" t="s">
        <v>223</v>
      </c>
      <c r="HI9" s="10" t="s">
        <v>224</v>
      </c>
      <c r="HJ9" s="10" t="s">
        <v>225</v>
      </c>
      <c r="HK9" s="10" t="s">
        <v>226</v>
      </c>
      <c r="HL9" s="10" t="s">
        <v>227</v>
      </c>
      <c r="HM9" s="10" t="s">
        <v>228</v>
      </c>
      <c r="HN9" s="10" t="s">
        <v>229</v>
      </c>
      <c r="HO9" s="10" t="s">
        <v>230</v>
      </c>
      <c r="HP9" s="10" t="s">
        <v>231</v>
      </c>
      <c r="HQ9" s="10" t="s">
        <v>232</v>
      </c>
      <c r="HR9" s="10" t="s">
        <v>233</v>
      </c>
      <c r="HS9" s="10" t="s">
        <v>234</v>
      </c>
      <c r="HT9" s="10" t="s">
        <v>235</v>
      </c>
      <c r="HU9" s="10" t="s">
        <v>236</v>
      </c>
      <c r="HV9" s="10" t="s">
        <v>237</v>
      </c>
      <c r="HW9" s="10" t="s">
        <v>238</v>
      </c>
      <c r="HX9" s="10" t="s">
        <v>239</v>
      </c>
      <c r="HY9" s="10" t="s">
        <v>240</v>
      </c>
      <c r="HZ9" s="10" t="s">
        <v>241</v>
      </c>
      <c r="IA9" s="10" t="s">
        <v>242</v>
      </c>
      <c r="IB9" s="10" t="s">
        <v>243</v>
      </c>
      <c r="IC9" s="10" t="s">
        <v>244</v>
      </c>
      <c r="ID9" s="10" t="s">
        <v>245</v>
      </c>
      <c r="IE9" s="10" t="s">
        <v>246</v>
      </c>
      <c r="IF9" s="10" t="s">
        <v>247</v>
      </c>
      <c r="IG9" s="10" t="s">
        <v>248</v>
      </c>
      <c r="IH9" s="10" t="s">
        <v>249</v>
      </c>
      <c r="II9" s="10" t="s">
        <v>250</v>
      </c>
      <c r="IJ9" s="10" t="s">
        <v>251</v>
      </c>
      <c r="IK9" s="10" t="s">
        <v>252</v>
      </c>
      <c r="IL9" s="10" t="s">
        <v>253</v>
      </c>
      <c r="IM9" s="10" t="s">
        <v>254</v>
      </c>
      <c r="IN9" s="10" t="s">
        <v>255</v>
      </c>
      <c r="IO9" s="10" t="s">
        <v>256</v>
      </c>
      <c r="IP9" s="10" t="s">
        <v>257</v>
      </c>
      <c r="IQ9" s="10" t="s">
        <v>258</v>
      </c>
      <c r="IR9" s="10" t="s">
        <v>259</v>
      </c>
      <c r="IS9" s="10" t="s">
        <v>260</v>
      </c>
      <c r="IT9" s="10" t="s">
        <v>261</v>
      </c>
      <c r="IU9" s="10" t="s">
        <v>262</v>
      </c>
      <c r="IV9" s="10" t="s">
        <v>263</v>
      </c>
    </row>
    <row r="10" spans="1:256" s="102" customFormat="1" ht="15.75" thickBot="1">
      <c r="A10" s="100"/>
      <c r="B10" s="101"/>
      <c r="C10" s="101"/>
      <c r="D10" s="101"/>
      <c r="E10" s="101"/>
      <c r="F10" s="101"/>
      <c r="G10" s="101"/>
      <c r="H10" s="101"/>
      <c r="I10" s="101"/>
      <c r="J10" s="101"/>
      <c r="K10" s="101"/>
      <c r="L10" s="101"/>
      <c r="M10" s="101"/>
    </row>
    <row r="11" spans="1:256" s="107" customFormat="1" ht="15.75">
      <c r="A11" s="103"/>
      <c r="B11" s="103"/>
      <c r="C11" s="104"/>
      <c r="D11" s="105"/>
      <c r="E11" s="105"/>
      <c r="F11" s="105"/>
      <c r="G11" s="105"/>
      <c r="H11" s="105"/>
      <c r="I11" s="105"/>
      <c r="J11" s="105"/>
      <c r="K11" s="105"/>
      <c r="L11" s="105"/>
      <c r="M11" s="106"/>
    </row>
    <row r="12" spans="1:256" ht="25.5" customHeight="1">
      <c r="A12" s="108" t="s">
        <v>277</v>
      </c>
      <c r="B12" s="180" t="s">
        <v>349</v>
      </c>
      <c r="C12" s="180"/>
      <c r="D12" s="180"/>
      <c r="E12" s="180"/>
      <c r="F12" s="180"/>
      <c r="G12" s="180"/>
      <c r="H12" s="76"/>
      <c r="I12" s="76"/>
      <c r="J12" s="76"/>
      <c r="K12" s="76"/>
      <c r="L12" s="76"/>
      <c r="M12" s="77"/>
      <c r="N12" s="28"/>
    </row>
    <row r="13" spans="1:256" ht="25.5" customHeight="1">
      <c r="A13" s="108" t="s">
        <v>275</v>
      </c>
      <c r="B13" s="180" t="s">
        <v>350</v>
      </c>
      <c r="C13" s="180"/>
      <c r="D13" s="180"/>
      <c r="E13" s="180"/>
      <c r="F13" s="180"/>
      <c r="G13" s="180"/>
      <c r="H13" s="76"/>
      <c r="I13" s="76"/>
      <c r="J13" s="76"/>
      <c r="K13" s="76"/>
      <c r="L13" s="76"/>
      <c r="M13" s="77"/>
      <c r="N13" s="28"/>
    </row>
    <row r="14" spans="1:256" ht="25.5" customHeight="1">
      <c r="A14" s="108" t="s">
        <v>276</v>
      </c>
      <c r="B14" s="180" t="s">
        <v>351</v>
      </c>
      <c r="C14" s="180"/>
      <c r="D14" s="180"/>
      <c r="E14" s="180"/>
      <c r="F14" s="180"/>
      <c r="G14" s="180"/>
      <c r="H14" s="76"/>
      <c r="I14" s="76"/>
      <c r="J14" s="76"/>
      <c r="K14" s="76"/>
      <c r="L14" s="76"/>
      <c r="M14" s="77"/>
      <c r="N14" s="28"/>
    </row>
    <row r="15" spans="1:256" ht="25.5" customHeight="1">
      <c r="A15" s="108" t="s">
        <v>289</v>
      </c>
      <c r="B15" s="182" t="s">
        <v>353</v>
      </c>
      <c r="C15" s="183"/>
      <c r="D15" s="183"/>
      <c r="E15" s="183"/>
      <c r="F15" s="183"/>
      <c r="G15" s="184"/>
      <c r="H15" s="76"/>
      <c r="I15" s="76"/>
      <c r="J15" s="76"/>
      <c r="K15" s="76"/>
      <c r="L15" s="76"/>
      <c r="M15" s="77"/>
      <c r="N15" s="28"/>
    </row>
    <row r="16" spans="1:256" ht="25.5" customHeight="1">
      <c r="A16" s="108" t="s">
        <v>352</v>
      </c>
      <c r="B16" s="180" t="s">
        <v>354</v>
      </c>
      <c r="C16" s="180"/>
      <c r="D16" s="180"/>
      <c r="E16" s="180"/>
      <c r="F16" s="180"/>
      <c r="G16" s="180"/>
      <c r="H16" s="76"/>
      <c r="I16" s="76"/>
      <c r="J16" s="76"/>
      <c r="K16" s="76"/>
      <c r="L16" s="76"/>
      <c r="M16" s="77"/>
      <c r="N16" s="28"/>
    </row>
    <row r="17" spans="1:14" ht="15.75" customHeight="1">
      <c r="A17" s="181" t="s">
        <v>295</v>
      </c>
      <c r="B17" s="181"/>
      <c r="C17" s="181"/>
      <c r="D17" s="181"/>
      <c r="E17" s="75"/>
      <c r="F17" s="75"/>
      <c r="G17" s="76"/>
      <c r="H17" s="76"/>
      <c r="I17" s="76"/>
      <c r="J17" s="76"/>
      <c r="K17" s="76"/>
      <c r="L17" s="76"/>
      <c r="M17" s="77"/>
      <c r="N17" s="28"/>
    </row>
    <row r="18" spans="1:14" ht="15">
      <c r="A18" s="79" t="s">
        <v>296</v>
      </c>
      <c r="B18" s="80" t="s">
        <v>297</v>
      </c>
      <c r="C18" s="80" t="s">
        <v>298</v>
      </c>
      <c r="D18" s="80" t="s">
        <v>299</v>
      </c>
      <c r="E18" s="80" t="s">
        <v>300</v>
      </c>
      <c r="F18" s="80" t="s">
        <v>301</v>
      </c>
      <c r="G18" s="80" t="s">
        <v>302</v>
      </c>
      <c r="H18" s="80" t="s">
        <v>303</v>
      </c>
      <c r="I18" s="80" t="s">
        <v>304</v>
      </c>
      <c r="J18" s="80" t="s">
        <v>305</v>
      </c>
      <c r="K18" s="80" t="s">
        <v>306</v>
      </c>
      <c r="L18" s="80" t="s">
        <v>307</v>
      </c>
      <c r="M18" s="80" t="s">
        <v>308</v>
      </c>
    </row>
    <row r="19" spans="1:14" ht="15.75">
      <c r="A19" s="83" t="s">
        <v>277</v>
      </c>
      <c r="B19" s="118">
        <v>3</v>
      </c>
      <c r="C19" s="118">
        <v>1</v>
      </c>
      <c r="D19" s="118">
        <v>2</v>
      </c>
      <c r="E19" s="118" t="s">
        <v>355</v>
      </c>
      <c r="F19" s="118" t="s">
        <v>355</v>
      </c>
      <c r="G19" s="118" t="s">
        <v>355</v>
      </c>
      <c r="H19" s="118" t="s">
        <v>355</v>
      </c>
      <c r="I19" s="118" t="s">
        <v>355</v>
      </c>
      <c r="J19" s="118">
        <v>1</v>
      </c>
      <c r="K19" s="118">
        <v>2</v>
      </c>
      <c r="L19" s="118" t="s">
        <v>355</v>
      </c>
      <c r="M19" s="118">
        <v>1</v>
      </c>
    </row>
    <row r="20" spans="1:14" ht="15.75">
      <c r="A20" s="83" t="s">
        <v>275</v>
      </c>
      <c r="B20" s="118">
        <v>2</v>
      </c>
      <c r="C20" s="118">
        <v>2</v>
      </c>
      <c r="D20" s="118">
        <v>3</v>
      </c>
      <c r="E20" s="118" t="s">
        <v>355</v>
      </c>
      <c r="F20" s="118" t="s">
        <v>355</v>
      </c>
      <c r="G20" s="118" t="s">
        <v>355</v>
      </c>
      <c r="H20" s="118" t="s">
        <v>355</v>
      </c>
      <c r="I20" s="118" t="s">
        <v>355</v>
      </c>
      <c r="J20" s="118">
        <v>1</v>
      </c>
      <c r="K20" s="118">
        <v>2</v>
      </c>
      <c r="L20" s="118" t="s">
        <v>355</v>
      </c>
      <c r="M20" s="118">
        <v>1</v>
      </c>
    </row>
    <row r="21" spans="1:14" ht="15.75">
      <c r="A21" s="83" t="s">
        <v>276</v>
      </c>
      <c r="B21" s="118">
        <v>3</v>
      </c>
      <c r="C21" s="118">
        <v>2</v>
      </c>
      <c r="D21" s="118">
        <v>3</v>
      </c>
      <c r="E21" s="118" t="s">
        <v>355</v>
      </c>
      <c r="F21" s="118" t="s">
        <v>355</v>
      </c>
      <c r="G21" s="118" t="s">
        <v>355</v>
      </c>
      <c r="H21" s="118" t="s">
        <v>355</v>
      </c>
      <c r="I21" s="118" t="s">
        <v>355</v>
      </c>
      <c r="J21" s="118">
        <v>1</v>
      </c>
      <c r="K21" s="118">
        <v>2</v>
      </c>
      <c r="L21" s="118" t="s">
        <v>355</v>
      </c>
      <c r="M21" s="118">
        <v>2</v>
      </c>
    </row>
    <row r="22" spans="1:14" ht="15.75">
      <c r="A22" s="83" t="s">
        <v>289</v>
      </c>
      <c r="B22" s="118">
        <v>3</v>
      </c>
      <c r="C22" s="118">
        <v>2</v>
      </c>
      <c r="D22" s="118">
        <v>3</v>
      </c>
      <c r="E22" s="118" t="s">
        <v>355</v>
      </c>
      <c r="F22" s="118">
        <v>2</v>
      </c>
      <c r="G22" s="118">
        <v>1</v>
      </c>
      <c r="H22" s="118" t="s">
        <v>355</v>
      </c>
      <c r="I22" s="118" t="s">
        <v>355</v>
      </c>
      <c r="J22" s="118">
        <v>1</v>
      </c>
      <c r="K22" s="118">
        <v>3</v>
      </c>
      <c r="L22" s="118" t="s">
        <v>355</v>
      </c>
      <c r="M22" s="118">
        <v>2</v>
      </c>
    </row>
    <row r="23" spans="1:14" ht="15.75">
      <c r="A23" s="83" t="s">
        <v>352</v>
      </c>
      <c r="B23" s="118">
        <v>3</v>
      </c>
      <c r="C23" s="118">
        <v>1</v>
      </c>
      <c r="D23" s="118">
        <v>2</v>
      </c>
      <c r="E23" s="118" t="s">
        <v>355</v>
      </c>
      <c r="F23" s="118">
        <v>3</v>
      </c>
      <c r="G23" s="118">
        <v>1</v>
      </c>
      <c r="H23" s="118" t="s">
        <v>355</v>
      </c>
      <c r="I23" s="118" t="s">
        <v>355</v>
      </c>
      <c r="J23" s="118">
        <v>1</v>
      </c>
      <c r="K23" s="118">
        <v>2</v>
      </c>
      <c r="L23" s="118" t="s">
        <v>355</v>
      </c>
      <c r="M23" s="118">
        <v>2</v>
      </c>
    </row>
    <row r="24" spans="1:14" ht="15.75">
      <c r="A24" s="83" t="s">
        <v>337</v>
      </c>
      <c r="B24" s="118">
        <v>2.8</v>
      </c>
      <c r="C24" s="118">
        <v>1.6</v>
      </c>
      <c r="D24" s="118">
        <v>2.6</v>
      </c>
      <c r="E24" s="118" t="s">
        <v>355</v>
      </c>
      <c r="F24" s="118">
        <v>2.5</v>
      </c>
      <c r="G24" s="118">
        <v>1</v>
      </c>
      <c r="H24" s="118" t="s">
        <v>355</v>
      </c>
      <c r="I24" s="118" t="s">
        <v>355</v>
      </c>
      <c r="J24" s="118">
        <v>1</v>
      </c>
      <c r="K24" s="118">
        <v>2.2000000000000002</v>
      </c>
      <c r="L24" s="118" t="s">
        <v>355</v>
      </c>
      <c r="M24" s="118">
        <v>1.6</v>
      </c>
    </row>
    <row r="25" spans="1:14" ht="15.75">
      <c r="A25" s="84"/>
      <c r="B25" s="85"/>
      <c r="C25" s="85"/>
      <c r="D25" s="85"/>
      <c r="E25" s="85"/>
      <c r="F25" s="86"/>
      <c r="G25" s="86"/>
      <c r="H25" s="86"/>
      <c r="I25" s="86"/>
      <c r="J25" s="86"/>
      <c r="K25" s="86"/>
      <c r="L25" s="86"/>
      <c r="M25" s="86"/>
    </row>
    <row r="26" spans="1:14" ht="15" customHeight="1">
      <c r="A26" s="175" t="s">
        <v>309</v>
      </c>
      <c r="B26" s="175"/>
      <c r="C26" s="175"/>
      <c r="D26" s="175"/>
      <c r="E26" s="175"/>
      <c r="F26" s="175"/>
      <c r="G26" s="175"/>
      <c r="H26" s="69"/>
      <c r="I26" s="69"/>
      <c r="J26" s="69"/>
      <c r="K26" s="69"/>
      <c r="L26" s="69"/>
      <c r="M26" s="70"/>
    </row>
    <row r="27" spans="1:14" ht="15.75" customHeight="1">
      <c r="A27" s="175" t="s">
        <v>310</v>
      </c>
      <c r="B27" s="175"/>
      <c r="C27" s="175"/>
      <c r="D27" s="175"/>
      <c r="E27" s="175"/>
      <c r="F27" s="175"/>
      <c r="G27" s="69"/>
      <c r="H27" s="69"/>
      <c r="I27" s="69"/>
      <c r="J27" s="69"/>
      <c r="K27" s="69"/>
      <c r="L27" s="69"/>
      <c r="M27" s="70"/>
    </row>
    <row r="28" spans="1:14" ht="15.75" customHeight="1">
      <c r="A28" s="175" t="s">
        <v>338</v>
      </c>
      <c r="B28" s="175"/>
      <c r="C28" s="175"/>
      <c r="D28" s="175"/>
      <c r="E28" s="175"/>
      <c r="F28" s="175"/>
      <c r="G28" s="69"/>
      <c r="H28" s="69"/>
      <c r="I28" s="69"/>
      <c r="J28" s="69"/>
      <c r="K28" s="69"/>
      <c r="L28" s="69"/>
      <c r="M28" s="70"/>
    </row>
    <row r="29" spans="1:14" ht="15.75">
      <c r="A29" s="73"/>
      <c r="B29" s="73"/>
      <c r="C29" s="78"/>
      <c r="D29" s="69"/>
      <c r="E29" s="69"/>
      <c r="F29" s="69"/>
      <c r="G29" s="69"/>
      <c r="H29" s="69"/>
      <c r="I29" s="69"/>
      <c r="J29" s="69"/>
      <c r="K29" s="69"/>
      <c r="L29" s="69"/>
      <c r="M29" s="70"/>
    </row>
    <row r="30" spans="1:14" ht="15.75" customHeight="1">
      <c r="A30" s="175" t="s">
        <v>311</v>
      </c>
      <c r="B30" s="175"/>
      <c r="C30" s="175"/>
      <c r="D30" s="69"/>
      <c r="E30" s="69"/>
      <c r="F30" s="69"/>
      <c r="G30" s="69"/>
      <c r="H30" s="69"/>
      <c r="I30" s="69"/>
      <c r="J30" s="69"/>
      <c r="K30" s="69"/>
      <c r="L30" s="69"/>
      <c r="M30" s="70"/>
    </row>
    <row r="31" spans="1:14" ht="15.75" thickBot="1">
      <c r="A31" s="79" t="s">
        <v>296</v>
      </c>
      <c r="B31" s="80" t="s">
        <v>312</v>
      </c>
      <c r="C31" s="80" t="s">
        <v>313</v>
      </c>
      <c r="D31" s="70"/>
      <c r="E31" s="69"/>
      <c r="F31" s="69"/>
      <c r="G31" s="70"/>
      <c r="H31" s="70"/>
      <c r="I31" s="69"/>
      <c r="J31" s="69"/>
      <c r="K31" s="69"/>
      <c r="L31" s="69"/>
      <c r="M31" s="70"/>
    </row>
    <row r="32" spans="1:14" ht="16.5" thickBot="1">
      <c r="A32" s="89" t="s">
        <v>277</v>
      </c>
      <c r="B32" s="119">
        <v>2</v>
      </c>
      <c r="C32" s="120">
        <v>1</v>
      </c>
      <c r="D32" s="70"/>
      <c r="E32" s="69"/>
      <c r="F32" s="69"/>
      <c r="G32" s="70"/>
      <c r="H32" s="70"/>
      <c r="I32" s="69"/>
      <c r="J32" s="69"/>
      <c r="K32" s="69"/>
      <c r="L32" s="69"/>
      <c r="M32" s="70"/>
    </row>
    <row r="33" spans="1:256" ht="16.5" thickBot="1">
      <c r="A33" s="89" t="s">
        <v>275</v>
      </c>
      <c r="B33" s="121">
        <v>2</v>
      </c>
      <c r="C33" s="122">
        <v>2</v>
      </c>
      <c r="D33" s="70"/>
      <c r="E33" s="69"/>
      <c r="F33" s="69"/>
      <c r="G33" s="69"/>
      <c r="H33" s="69"/>
      <c r="I33" s="69"/>
      <c r="J33" s="69"/>
      <c r="K33" s="69"/>
      <c r="L33" s="69"/>
      <c r="M33" s="70"/>
    </row>
    <row r="34" spans="1:256" ht="16.5" thickBot="1">
      <c r="A34" s="89" t="s">
        <v>276</v>
      </c>
      <c r="B34" s="121">
        <v>1</v>
      </c>
      <c r="C34" s="122">
        <v>1</v>
      </c>
      <c r="D34" s="70"/>
      <c r="E34" s="69"/>
      <c r="F34" s="69"/>
      <c r="G34" s="69"/>
      <c r="H34" s="69"/>
      <c r="I34" s="69"/>
      <c r="J34" s="69"/>
      <c r="K34" s="69"/>
      <c r="L34" s="69"/>
      <c r="M34" s="70"/>
    </row>
    <row r="35" spans="1:256" ht="16.5" thickBot="1">
      <c r="A35" s="89" t="s">
        <v>289</v>
      </c>
      <c r="B35" s="121">
        <v>1</v>
      </c>
      <c r="C35" s="122">
        <v>2</v>
      </c>
      <c r="D35" s="70"/>
      <c r="E35" s="69"/>
      <c r="F35" s="69"/>
      <c r="G35" s="69"/>
      <c r="H35" s="69"/>
      <c r="I35" s="69"/>
      <c r="J35" s="69"/>
      <c r="K35" s="69"/>
      <c r="L35" s="69"/>
      <c r="M35" s="70"/>
    </row>
    <row r="36" spans="1:256" ht="16.5" thickBot="1">
      <c r="A36" s="83" t="s">
        <v>352</v>
      </c>
      <c r="B36" s="121">
        <v>1</v>
      </c>
      <c r="C36" s="122">
        <v>1</v>
      </c>
      <c r="D36" s="70"/>
      <c r="E36" s="69"/>
      <c r="F36" s="69"/>
      <c r="G36" s="69"/>
      <c r="H36" s="69"/>
      <c r="I36" s="69"/>
      <c r="J36" s="69"/>
      <c r="K36" s="69"/>
      <c r="L36" s="69"/>
      <c r="M36" s="70"/>
    </row>
    <row r="37" spans="1:256" ht="16.5" thickBot="1">
      <c r="A37" s="83" t="s">
        <v>337</v>
      </c>
      <c r="B37" s="123">
        <v>1.4</v>
      </c>
      <c r="C37" s="124">
        <v>1.4</v>
      </c>
      <c r="D37" s="70"/>
      <c r="E37" s="69"/>
      <c r="F37" s="69"/>
      <c r="G37" s="69"/>
      <c r="H37" s="69"/>
      <c r="I37" s="69"/>
      <c r="J37" s="69"/>
      <c r="K37" s="69"/>
      <c r="L37" s="69"/>
      <c r="M37" s="70"/>
    </row>
    <row r="38" spans="1:256">
      <c r="A38" s="70"/>
      <c r="B38" s="70"/>
      <c r="C38" s="70"/>
      <c r="D38" s="70"/>
      <c r="E38" s="70"/>
      <c r="F38" s="70"/>
      <c r="G38" s="70"/>
      <c r="H38" s="70"/>
      <c r="I38" s="70"/>
      <c r="J38" s="70"/>
      <c r="K38" s="70"/>
      <c r="L38" s="70"/>
      <c r="M38" s="70"/>
    </row>
    <row r="39" spans="1:256" ht="16.5" customHeight="1">
      <c r="A39" s="175" t="s">
        <v>309</v>
      </c>
      <c r="B39" s="175"/>
      <c r="C39" s="175"/>
      <c r="D39" s="175"/>
      <c r="E39" s="175"/>
      <c r="F39" s="175"/>
      <c r="G39" s="69"/>
      <c r="H39" s="69"/>
      <c r="I39" s="69"/>
      <c r="J39" s="69"/>
      <c r="K39" s="69"/>
      <c r="L39" s="69"/>
      <c r="M39" s="70"/>
    </row>
    <row r="40" spans="1:256" ht="16.5" customHeight="1">
      <c r="A40" s="175" t="s">
        <v>310</v>
      </c>
      <c r="B40" s="175"/>
      <c r="C40" s="175"/>
      <c r="D40" s="175"/>
      <c r="E40" s="175"/>
      <c r="F40" s="175"/>
      <c r="G40" s="69"/>
      <c r="H40" s="69"/>
      <c r="I40" s="69"/>
      <c r="J40" s="69"/>
      <c r="K40" s="69"/>
      <c r="L40" s="69"/>
      <c r="M40" s="70"/>
    </row>
    <row r="41" spans="1:256" ht="13.5" customHeight="1">
      <c r="A41" s="175" t="s">
        <v>338</v>
      </c>
      <c r="B41" s="175"/>
      <c r="C41" s="175"/>
      <c r="D41" s="175"/>
      <c r="E41" s="175"/>
      <c r="F41" s="175"/>
      <c r="G41" s="69"/>
      <c r="H41" s="69"/>
      <c r="I41" s="69"/>
      <c r="J41" s="69"/>
      <c r="K41" s="69"/>
      <c r="L41" s="69"/>
      <c r="M41" s="70"/>
    </row>
    <row r="42" spans="1:256" ht="13.5" customHeight="1">
      <c r="A42" s="109"/>
      <c r="B42" s="109"/>
      <c r="C42" s="109"/>
      <c r="D42" s="109"/>
      <c r="E42" s="109"/>
      <c r="F42" s="109"/>
      <c r="G42" s="69"/>
      <c r="H42" s="69"/>
      <c r="I42" s="69"/>
      <c r="J42" s="69"/>
      <c r="K42" s="69"/>
      <c r="L42" s="69"/>
      <c r="M42" s="70"/>
    </row>
    <row r="43" spans="1:256" ht="15" customHeight="1">
      <c r="A43" s="176" t="s">
        <v>264</v>
      </c>
      <c r="B43" s="176"/>
      <c r="C43" s="176"/>
      <c r="D43" s="176"/>
      <c r="E43" s="176"/>
      <c r="F43" s="69"/>
      <c r="G43" s="69"/>
      <c r="H43" s="69"/>
      <c r="I43" s="69"/>
      <c r="J43" s="70"/>
      <c r="K43" s="70"/>
      <c r="L43" s="70"/>
      <c r="M43" s="70"/>
    </row>
    <row r="44" spans="1:256" ht="14.25" customHeight="1">
      <c r="A44" s="164" t="s">
        <v>339</v>
      </c>
      <c r="B44" s="164"/>
      <c r="C44" s="164"/>
      <c r="D44" s="164" t="s">
        <v>343</v>
      </c>
      <c r="E44" s="164"/>
      <c r="F44" s="69"/>
      <c r="G44" s="69"/>
      <c r="H44" s="69"/>
      <c r="I44" s="69"/>
      <c r="J44" s="70"/>
      <c r="K44" s="70"/>
      <c r="L44" s="70"/>
      <c r="M44" s="70"/>
    </row>
    <row r="45" spans="1:256" ht="13.5" customHeight="1">
      <c r="A45" s="177" t="s">
        <v>340</v>
      </c>
      <c r="B45" s="177"/>
      <c r="C45" s="177"/>
      <c r="D45" s="165" t="s">
        <v>344</v>
      </c>
      <c r="E45" s="165"/>
      <c r="F45" s="69"/>
      <c r="G45" s="69"/>
      <c r="H45" s="69"/>
      <c r="I45" s="69"/>
      <c r="J45" s="70"/>
      <c r="K45" s="70"/>
      <c r="L45" s="70"/>
      <c r="M45" s="70"/>
    </row>
    <row r="46" spans="1:256" ht="14.25" customHeight="1">
      <c r="A46" s="178" t="s">
        <v>341</v>
      </c>
      <c r="B46" s="178"/>
      <c r="C46" s="178"/>
      <c r="D46" s="166" t="s">
        <v>341</v>
      </c>
      <c r="E46" s="166"/>
      <c r="F46" s="69"/>
      <c r="G46" s="69"/>
      <c r="H46" s="69"/>
      <c r="I46" s="69"/>
      <c r="J46" s="70"/>
      <c r="K46" s="70"/>
      <c r="L46" s="70"/>
      <c r="M46" s="70"/>
    </row>
    <row r="47" spans="1:256" ht="14.25" customHeight="1">
      <c r="A47" s="179" t="s">
        <v>342</v>
      </c>
      <c r="B47" s="179"/>
      <c r="C47" s="179"/>
      <c r="D47" s="70"/>
      <c r="E47" s="69"/>
      <c r="F47" s="69"/>
      <c r="G47" s="69"/>
      <c r="H47" s="69"/>
      <c r="I47" s="69"/>
      <c r="J47" s="70"/>
      <c r="K47" s="70"/>
      <c r="L47" s="70"/>
      <c r="M47" s="70"/>
    </row>
    <row r="48" spans="1:256" ht="30" hidden="1">
      <c r="A48" s="87" t="s">
        <v>8</v>
      </c>
      <c r="B48" s="69" t="s">
        <v>9</v>
      </c>
      <c r="C48" s="69" t="s">
        <v>10</v>
      </c>
      <c r="D48" s="69" t="s">
        <v>11</v>
      </c>
      <c r="E48" s="69" t="s">
        <v>12</v>
      </c>
      <c r="F48" s="69" t="s">
        <v>13</v>
      </c>
      <c r="G48" s="69" t="s">
        <v>14</v>
      </c>
      <c r="H48" s="69" t="s">
        <v>15</v>
      </c>
      <c r="I48" s="69" t="s">
        <v>16</v>
      </c>
      <c r="J48" s="70" t="s">
        <v>17</v>
      </c>
      <c r="K48" s="70" t="s">
        <v>18</v>
      </c>
      <c r="L48" s="70" t="s">
        <v>19</v>
      </c>
      <c r="M48" s="70" t="s">
        <v>20</v>
      </c>
      <c r="N48" t="s">
        <v>21</v>
      </c>
      <c r="O48" t="s">
        <v>22</v>
      </c>
      <c r="P48" t="s">
        <v>23</v>
      </c>
      <c r="Q48" t="s">
        <v>24</v>
      </c>
      <c r="R48" t="s">
        <v>25</v>
      </c>
      <c r="S48" t="s">
        <v>26</v>
      </c>
      <c r="T48" t="s">
        <v>27</v>
      </c>
      <c r="U48" t="s">
        <v>28</v>
      </c>
      <c r="V48" t="s">
        <v>29</v>
      </c>
      <c r="W48" t="s">
        <v>30</v>
      </c>
      <c r="X48" t="s">
        <v>31</v>
      </c>
      <c r="Y48" t="s">
        <v>32</v>
      </c>
      <c r="Z48" t="s">
        <v>33</v>
      </c>
      <c r="AA48" t="s">
        <v>34</v>
      </c>
      <c r="AB48" t="s">
        <v>35</v>
      </c>
      <c r="AC48" t="s">
        <v>36</v>
      </c>
      <c r="AD48" t="s">
        <v>37</v>
      </c>
      <c r="AE48" t="s">
        <v>38</v>
      </c>
      <c r="AF48" t="s">
        <v>39</v>
      </c>
      <c r="AG48" t="s">
        <v>40</v>
      </c>
      <c r="AH48" t="s">
        <v>41</v>
      </c>
      <c r="AI48" t="s">
        <v>42</v>
      </c>
      <c r="AJ48" t="s">
        <v>43</v>
      </c>
      <c r="AK48" t="s">
        <v>44</v>
      </c>
      <c r="AL48" t="s">
        <v>45</v>
      </c>
      <c r="AM48" t="s">
        <v>46</v>
      </c>
      <c r="AN48" t="s">
        <v>47</v>
      </c>
      <c r="AO48" t="s">
        <v>48</v>
      </c>
      <c r="AP48" t="s">
        <v>49</v>
      </c>
      <c r="AQ48" t="s">
        <v>50</v>
      </c>
      <c r="AR48" t="s">
        <v>51</v>
      </c>
      <c r="AS48" t="s">
        <v>52</v>
      </c>
      <c r="AT48" t="s">
        <v>53</v>
      </c>
      <c r="AU48" t="s">
        <v>54</v>
      </c>
      <c r="AV48" t="s">
        <v>55</v>
      </c>
      <c r="AW48" t="s">
        <v>56</v>
      </c>
      <c r="AX48" t="s">
        <v>57</v>
      </c>
      <c r="AY48" t="s">
        <v>58</v>
      </c>
      <c r="AZ48" t="s">
        <v>59</v>
      </c>
      <c r="BA48" t="s">
        <v>60</v>
      </c>
      <c r="BB48" t="s">
        <v>61</v>
      </c>
      <c r="BC48" t="s">
        <v>62</v>
      </c>
      <c r="BD48" t="s">
        <v>63</v>
      </c>
      <c r="BE48" t="s">
        <v>64</v>
      </c>
      <c r="BF48" t="s">
        <v>65</v>
      </c>
      <c r="BG48" t="s">
        <v>66</v>
      </c>
      <c r="BH48" t="s">
        <v>67</v>
      </c>
      <c r="BI48" t="s">
        <v>68</v>
      </c>
      <c r="BJ48" t="s">
        <v>69</v>
      </c>
      <c r="BK48" t="s">
        <v>70</v>
      </c>
      <c r="BL48" t="s">
        <v>71</v>
      </c>
      <c r="BM48" t="s">
        <v>72</v>
      </c>
      <c r="BN48" t="s">
        <v>73</v>
      </c>
      <c r="BO48" t="s">
        <v>74</v>
      </c>
      <c r="BP48" t="s">
        <v>75</v>
      </c>
      <c r="BQ48" t="s">
        <v>76</v>
      </c>
      <c r="BR48" t="s">
        <v>77</v>
      </c>
      <c r="BS48" t="s">
        <v>78</v>
      </c>
      <c r="BT48" t="s">
        <v>79</v>
      </c>
      <c r="BU48" t="s">
        <v>80</v>
      </c>
      <c r="BV48" t="s">
        <v>81</v>
      </c>
      <c r="BW48" t="s">
        <v>82</v>
      </c>
      <c r="BX48" t="s">
        <v>83</v>
      </c>
      <c r="BY48" t="s">
        <v>84</v>
      </c>
      <c r="BZ48" t="s">
        <v>85</v>
      </c>
      <c r="CA48" t="s">
        <v>86</v>
      </c>
      <c r="CB48" t="s">
        <v>87</v>
      </c>
      <c r="CC48" t="s">
        <v>88</v>
      </c>
      <c r="CD48" t="s">
        <v>89</v>
      </c>
      <c r="CE48" t="s">
        <v>90</v>
      </c>
      <c r="CF48" t="s">
        <v>91</v>
      </c>
      <c r="CG48" t="s">
        <v>92</v>
      </c>
      <c r="CH48" t="s">
        <v>93</v>
      </c>
      <c r="CI48" t="s">
        <v>94</v>
      </c>
      <c r="CJ48" t="s">
        <v>95</v>
      </c>
      <c r="CK48" t="s">
        <v>96</v>
      </c>
      <c r="CL48" t="s">
        <v>97</v>
      </c>
      <c r="CM48" t="s">
        <v>98</v>
      </c>
      <c r="CN48" t="s">
        <v>99</v>
      </c>
      <c r="CO48" t="s">
        <v>100</v>
      </c>
      <c r="CP48" t="s">
        <v>101</v>
      </c>
      <c r="CQ48" t="s">
        <v>102</v>
      </c>
      <c r="CR48" t="s">
        <v>103</v>
      </c>
      <c r="CS48" t="s">
        <v>104</v>
      </c>
      <c r="CT48" t="s">
        <v>105</v>
      </c>
      <c r="CU48" t="s">
        <v>106</v>
      </c>
      <c r="CV48" t="s">
        <v>107</v>
      </c>
      <c r="CW48" t="s">
        <v>108</v>
      </c>
      <c r="CX48" t="s">
        <v>109</v>
      </c>
      <c r="CY48" t="s">
        <v>110</v>
      </c>
      <c r="CZ48" t="s">
        <v>111</v>
      </c>
      <c r="DA48" t="s">
        <v>112</v>
      </c>
      <c r="DB48" t="s">
        <v>113</v>
      </c>
      <c r="DC48" t="s">
        <v>114</v>
      </c>
      <c r="DD48" t="s">
        <v>115</v>
      </c>
      <c r="DE48" t="s">
        <v>116</v>
      </c>
      <c r="DF48" t="s">
        <v>117</v>
      </c>
      <c r="DG48" t="s">
        <v>118</v>
      </c>
      <c r="DH48" t="s">
        <v>119</v>
      </c>
      <c r="DI48" t="s">
        <v>120</v>
      </c>
      <c r="DJ48" t="s">
        <v>121</v>
      </c>
      <c r="DK48" t="s">
        <v>122</v>
      </c>
      <c r="DL48" t="s">
        <v>123</v>
      </c>
      <c r="DM48" t="s">
        <v>124</v>
      </c>
      <c r="DN48" t="s">
        <v>125</v>
      </c>
      <c r="DO48" t="s">
        <v>126</v>
      </c>
      <c r="DP48" t="s">
        <v>127</v>
      </c>
      <c r="DQ48" t="s">
        <v>128</v>
      </c>
      <c r="DR48" t="s">
        <v>129</v>
      </c>
      <c r="DS48" t="s">
        <v>130</v>
      </c>
      <c r="DT48" t="s">
        <v>131</v>
      </c>
      <c r="DU48" t="s">
        <v>132</v>
      </c>
      <c r="DV48" t="s">
        <v>133</v>
      </c>
      <c r="DW48" t="s">
        <v>134</v>
      </c>
      <c r="DX48" t="s">
        <v>135</v>
      </c>
      <c r="DY48" t="s">
        <v>136</v>
      </c>
      <c r="DZ48" t="s">
        <v>137</v>
      </c>
      <c r="EA48" t="s">
        <v>138</v>
      </c>
      <c r="EB48" t="s">
        <v>139</v>
      </c>
      <c r="EC48" t="s">
        <v>140</v>
      </c>
      <c r="ED48" t="s">
        <v>141</v>
      </c>
      <c r="EE48" t="s">
        <v>142</v>
      </c>
      <c r="EF48" t="s">
        <v>143</v>
      </c>
      <c r="EG48" t="s">
        <v>144</v>
      </c>
      <c r="EH48" t="s">
        <v>145</v>
      </c>
      <c r="EI48" t="s">
        <v>146</v>
      </c>
      <c r="EJ48" t="s">
        <v>147</v>
      </c>
      <c r="EK48" t="s">
        <v>148</v>
      </c>
      <c r="EL48" t="s">
        <v>149</v>
      </c>
      <c r="EM48" t="s">
        <v>150</v>
      </c>
      <c r="EN48" t="s">
        <v>151</v>
      </c>
      <c r="EO48" t="s">
        <v>152</v>
      </c>
      <c r="EP48" t="s">
        <v>153</v>
      </c>
      <c r="EQ48" t="s">
        <v>154</v>
      </c>
      <c r="ER48" t="s">
        <v>155</v>
      </c>
      <c r="ES48" t="s">
        <v>156</v>
      </c>
      <c r="ET48" t="s">
        <v>157</v>
      </c>
      <c r="EU48" t="s">
        <v>158</v>
      </c>
      <c r="EV48" t="s">
        <v>159</v>
      </c>
      <c r="EW48" t="s">
        <v>160</v>
      </c>
      <c r="EX48" t="s">
        <v>161</v>
      </c>
      <c r="EY48" t="s">
        <v>162</v>
      </c>
      <c r="EZ48" t="s">
        <v>163</v>
      </c>
      <c r="FA48" t="s">
        <v>164</v>
      </c>
      <c r="FB48" t="s">
        <v>165</v>
      </c>
      <c r="FC48" t="s">
        <v>166</v>
      </c>
      <c r="FD48" t="s">
        <v>167</v>
      </c>
      <c r="FE48" t="s">
        <v>168</v>
      </c>
      <c r="FF48" t="s">
        <v>169</v>
      </c>
      <c r="FG48" t="s">
        <v>170</v>
      </c>
      <c r="FH48" t="s">
        <v>171</v>
      </c>
      <c r="FI48" t="s">
        <v>172</v>
      </c>
      <c r="FJ48" t="s">
        <v>173</v>
      </c>
      <c r="FK48" t="s">
        <v>174</v>
      </c>
      <c r="FL48" t="s">
        <v>175</v>
      </c>
      <c r="FM48" t="s">
        <v>176</v>
      </c>
      <c r="FN48" t="s">
        <v>177</v>
      </c>
      <c r="FO48" t="s">
        <v>178</v>
      </c>
      <c r="FP48" t="s">
        <v>179</v>
      </c>
      <c r="FQ48" t="s">
        <v>180</v>
      </c>
      <c r="FR48" t="s">
        <v>181</v>
      </c>
      <c r="FS48" t="s">
        <v>182</v>
      </c>
      <c r="FT48" t="s">
        <v>183</v>
      </c>
      <c r="FU48" t="s">
        <v>184</v>
      </c>
      <c r="FV48" t="s">
        <v>185</v>
      </c>
      <c r="FW48" t="s">
        <v>186</v>
      </c>
      <c r="FX48" t="s">
        <v>187</v>
      </c>
      <c r="FY48" t="s">
        <v>188</v>
      </c>
      <c r="FZ48" t="s">
        <v>189</v>
      </c>
      <c r="GA48" t="s">
        <v>190</v>
      </c>
      <c r="GB48" t="s">
        <v>191</v>
      </c>
      <c r="GC48" t="s">
        <v>192</v>
      </c>
      <c r="GD48" t="s">
        <v>193</v>
      </c>
      <c r="GE48" t="s">
        <v>194</v>
      </c>
      <c r="GF48" t="s">
        <v>195</v>
      </c>
      <c r="GG48" t="s">
        <v>196</v>
      </c>
      <c r="GH48" t="s">
        <v>197</v>
      </c>
      <c r="GI48" t="s">
        <v>198</v>
      </c>
      <c r="GJ48" t="s">
        <v>199</v>
      </c>
      <c r="GK48" t="s">
        <v>200</v>
      </c>
      <c r="GL48" t="s">
        <v>201</v>
      </c>
      <c r="GM48" t="s">
        <v>202</v>
      </c>
      <c r="GN48" t="s">
        <v>203</v>
      </c>
      <c r="GO48" t="s">
        <v>204</v>
      </c>
      <c r="GP48" t="s">
        <v>205</v>
      </c>
      <c r="GQ48" t="s">
        <v>206</v>
      </c>
      <c r="GR48" t="s">
        <v>207</v>
      </c>
      <c r="GS48" t="s">
        <v>208</v>
      </c>
      <c r="GT48" t="s">
        <v>209</v>
      </c>
      <c r="GU48" t="s">
        <v>210</v>
      </c>
      <c r="GV48" t="s">
        <v>211</v>
      </c>
      <c r="GW48" t="s">
        <v>212</v>
      </c>
      <c r="GX48" t="s">
        <v>213</v>
      </c>
      <c r="GY48" t="s">
        <v>214</v>
      </c>
      <c r="GZ48" t="s">
        <v>215</v>
      </c>
      <c r="HA48" t="s">
        <v>216</v>
      </c>
      <c r="HB48" t="s">
        <v>217</v>
      </c>
      <c r="HC48" t="s">
        <v>218</v>
      </c>
      <c r="HD48" t="s">
        <v>219</v>
      </c>
      <c r="HE48" t="s">
        <v>220</v>
      </c>
      <c r="HF48" t="s">
        <v>221</v>
      </c>
      <c r="HG48" t="s">
        <v>222</v>
      </c>
      <c r="HH48" t="s">
        <v>223</v>
      </c>
      <c r="HI48" t="s">
        <v>224</v>
      </c>
      <c r="HJ48" t="s">
        <v>225</v>
      </c>
      <c r="HK48" t="s">
        <v>226</v>
      </c>
      <c r="HL48" t="s">
        <v>227</v>
      </c>
      <c r="HM48" t="s">
        <v>228</v>
      </c>
      <c r="HN48" t="s">
        <v>229</v>
      </c>
      <c r="HO48" t="s">
        <v>230</v>
      </c>
      <c r="HP48" t="s">
        <v>231</v>
      </c>
      <c r="HQ48" t="s">
        <v>232</v>
      </c>
      <c r="HR48" t="s">
        <v>233</v>
      </c>
      <c r="HS48" t="s">
        <v>234</v>
      </c>
      <c r="HT48" t="s">
        <v>235</v>
      </c>
      <c r="HU48" t="s">
        <v>236</v>
      </c>
      <c r="HV48" t="s">
        <v>237</v>
      </c>
      <c r="HW48" t="s">
        <v>238</v>
      </c>
      <c r="HX48" t="s">
        <v>239</v>
      </c>
      <c r="HY48" t="s">
        <v>240</v>
      </c>
      <c r="HZ48" t="s">
        <v>241</v>
      </c>
      <c r="IA48" t="s">
        <v>242</v>
      </c>
      <c r="IB48" t="s">
        <v>243</v>
      </c>
      <c r="IC48" t="s">
        <v>244</v>
      </c>
      <c r="ID48" t="s">
        <v>245</v>
      </c>
      <c r="IE48" t="s">
        <v>246</v>
      </c>
      <c r="IF48" t="s">
        <v>247</v>
      </c>
      <c r="IG48" t="s">
        <v>248</v>
      </c>
      <c r="IH48" t="s">
        <v>249</v>
      </c>
      <c r="II48" t="s">
        <v>250</v>
      </c>
      <c r="IJ48" t="s">
        <v>251</v>
      </c>
      <c r="IK48" t="s">
        <v>252</v>
      </c>
      <c r="IL48" t="s">
        <v>253</v>
      </c>
      <c r="IM48" t="s">
        <v>254</v>
      </c>
      <c r="IN48" t="s">
        <v>255</v>
      </c>
      <c r="IO48" t="s">
        <v>256</v>
      </c>
      <c r="IP48" t="s">
        <v>257</v>
      </c>
      <c r="IQ48" t="s">
        <v>258</v>
      </c>
      <c r="IR48" t="s">
        <v>259</v>
      </c>
      <c r="IS48" t="s">
        <v>260</v>
      </c>
      <c r="IT48" t="s">
        <v>261</v>
      </c>
      <c r="IU48" t="s">
        <v>262</v>
      </c>
      <c r="IV48" t="s">
        <v>263</v>
      </c>
    </row>
    <row r="49" spans="1:13" ht="15">
      <c r="A49" s="87"/>
      <c r="B49" s="88"/>
      <c r="C49" s="69"/>
      <c r="D49" s="69"/>
      <c r="E49" s="69"/>
      <c r="F49" s="69"/>
      <c r="G49" s="69"/>
      <c r="H49" s="69"/>
      <c r="I49" s="69"/>
      <c r="J49" s="70"/>
      <c r="K49" s="70"/>
      <c r="L49" s="70"/>
      <c r="M49" s="70"/>
    </row>
    <row r="50" spans="1:13" s="5" customFormat="1" ht="17.25" customHeight="1" thickBot="1">
      <c r="A50" s="173" t="s">
        <v>315</v>
      </c>
      <c r="B50" s="173"/>
      <c r="C50" s="173"/>
      <c r="D50" s="173"/>
      <c r="E50" s="173"/>
      <c r="F50" s="173"/>
      <c r="G50" s="173"/>
      <c r="H50" s="173"/>
      <c r="I50" s="173"/>
      <c r="J50" s="74"/>
      <c r="K50" s="74"/>
      <c r="L50" s="74"/>
      <c r="M50" s="74"/>
    </row>
    <row r="51" spans="1:13" ht="16.5" customHeight="1">
      <c r="A51" s="174" t="s">
        <v>453</v>
      </c>
      <c r="B51" s="174"/>
      <c r="C51" s="174"/>
      <c r="D51" s="174"/>
      <c r="E51" s="174"/>
      <c r="F51" s="174"/>
      <c r="G51" s="174"/>
      <c r="H51" s="174"/>
      <c r="I51" s="174"/>
      <c r="J51" s="174"/>
      <c r="K51" s="174"/>
      <c r="L51" s="174"/>
      <c r="M51" s="70"/>
    </row>
    <row r="52" spans="1:13" ht="17.25" customHeight="1">
      <c r="A52" s="174" t="s">
        <v>454</v>
      </c>
      <c r="B52" s="174"/>
      <c r="C52" s="174"/>
      <c r="D52" s="174"/>
      <c r="E52" s="174"/>
      <c r="F52" s="174"/>
      <c r="G52" s="174"/>
      <c r="H52" s="174"/>
      <c r="I52" s="174"/>
      <c r="J52" s="174"/>
      <c r="K52" s="174"/>
      <c r="L52" s="174"/>
      <c r="M52" s="70"/>
    </row>
    <row r="53" spans="1:13" ht="14.25" customHeight="1">
      <c r="A53" s="174" t="s">
        <v>455</v>
      </c>
      <c r="B53" s="174"/>
      <c r="C53" s="174"/>
      <c r="D53" s="174"/>
      <c r="E53" s="174"/>
      <c r="F53" s="174"/>
      <c r="G53" s="174"/>
      <c r="H53" s="174"/>
      <c r="I53" s="174"/>
      <c r="J53" s="174"/>
      <c r="K53" s="174"/>
      <c r="L53" s="174"/>
      <c r="M53" s="70"/>
    </row>
    <row r="54" spans="1:13" ht="14.25" customHeight="1">
      <c r="A54" s="172" t="s">
        <v>0</v>
      </c>
      <c r="B54" s="172"/>
      <c r="C54" s="114"/>
      <c r="D54" s="114"/>
      <c r="E54" s="114"/>
      <c r="F54" s="114"/>
      <c r="G54" s="114"/>
      <c r="H54" s="114"/>
      <c r="I54" s="114"/>
      <c r="J54" s="114"/>
      <c r="K54" s="114"/>
      <c r="L54" s="114"/>
      <c r="M54" s="70"/>
    </row>
    <row r="55" spans="1:13" ht="21.75" customHeight="1">
      <c r="A55" s="171" t="s">
        <v>339</v>
      </c>
      <c r="B55" s="171"/>
      <c r="C55" s="114"/>
      <c r="D55" s="114"/>
      <c r="E55" s="114"/>
      <c r="F55" s="114"/>
      <c r="G55" s="114"/>
      <c r="H55" s="114"/>
      <c r="I55" s="114"/>
      <c r="J55" s="114"/>
      <c r="K55" s="114"/>
      <c r="L55" s="114"/>
      <c r="M55" s="70"/>
    </row>
    <row r="56" spans="1:13" ht="28.5" customHeight="1">
      <c r="A56" s="91" t="s">
        <v>317</v>
      </c>
      <c r="B56" s="92" t="s">
        <v>316</v>
      </c>
      <c r="C56" s="114"/>
      <c r="D56" s="114"/>
      <c r="E56" s="114"/>
      <c r="F56" s="114"/>
      <c r="G56" s="114"/>
      <c r="H56" s="114"/>
      <c r="I56" s="114"/>
      <c r="J56" s="114"/>
      <c r="K56" s="114"/>
      <c r="L56" s="114"/>
      <c r="M56" s="70"/>
    </row>
    <row r="57" spans="1:13" ht="18.75" customHeight="1">
      <c r="A57" s="89" t="s">
        <v>346</v>
      </c>
      <c r="B57" s="93">
        <v>3</v>
      </c>
      <c r="C57" s="114"/>
      <c r="D57" s="114"/>
      <c r="E57" s="114"/>
      <c r="F57" s="114"/>
      <c r="G57" s="114"/>
      <c r="H57" s="114"/>
      <c r="I57" s="114"/>
      <c r="J57" s="114"/>
      <c r="K57" s="114"/>
      <c r="L57" s="114"/>
      <c r="M57" s="70"/>
    </row>
    <row r="58" spans="1:13">
      <c r="A58" s="70"/>
      <c r="B58" s="70"/>
      <c r="C58" s="70"/>
      <c r="D58" s="70"/>
      <c r="E58" s="70"/>
      <c r="F58" s="70"/>
      <c r="G58" s="70"/>
      <c r="H58" s="70"/>
      <c r="I58" s="70"/>
      <c r="J58" s="70"/>
      <c r="K58" s="70"/>
      <c r="L58" s="70"/>
      <c r="M58" s="70"/>
    </row>
    <row r="59" spans="1:13" s="5" customFormat="1" ht="18" customHeight="1" thickBot="1">
      <c r="A59" s="173" t="s">
        <v>345</v>
      </c>
      <c r="B59" s="173"/>
      <c r="C59" s="173"/>
      <c r="D59" s="173"/>
      <c r="E59" s="173"/>
      <c r="F59" s="173"/>
      <c r="G59" s="173"/>
      <c r="H59" s="173"/>
      <c r="I59" s="173"/>
      <c r="J59" s="173"/>
      <c r="K59" s="74"/>
      <c r="L59" s="74"/>
      <c r="M59" s="74"/>
    </row>
    <row r="60" spans="1:13">
      <c r="A60" s="70"/>
      <c r="B60" s="70"/>
      <c r="C60" s="70"/>
      <c r="D60" s="70"/>
      <c r="E60" s="70"/>
      <c r="F60" s="70"/>
      <c r="G60" s="70"/>
      <c r="H60" s="70"/>
      <c r="I60" s="70"/>
      <c r="J60" s="70"/>
      <c r="K60" s="70"/>
      <c r="L60" s="70"/>
      <c r="M60" s="70"/>
    </row>
    <row r="61" spans="1:13" ht="15" customHeight="1">
      <c r="A61" s="174" t="s">
        <v>453</v>
      </c>
      <c r="B61" s="174"/>
      <c r="C61" s="174"/>
      <c r="D61" s="174"/>
      <c r="E61" s="174"/>
      <c r="F61" s="174"/>
      <c r="G61" s="174"/>
      <c r="H61" s="174"/>
      <c r="I61" s="174"/>
      <c r="J61" s="174"/>
      <c r="K61" s="174"/>
      <c r="L61" s="174"/>
      <c r="M61" s="70"/>
    </row>
    <row r="62" spans="1:13" ht="15" customHeight="1">
      <c r="A62" s="174" t="s">
        <v>454</v>
      </c>
      <c r="B62" s="174"/>
      <c r="C62" s="174"/>
      <c r="D62" s="174"/>
      <c r="E62" s="174"/>
      <c r="F62" s="174"/>
      <c r="G62" s="174"/>
      <c r="H62" s="174"/>
      <c r="I62" s="174"/>
      <c r="J62" s="174"/>
      <c r="K62" s="174"/>
      <c r="L62" s="174"/>
      <c r="M62" s="70"/>
    </row>
    <row r="63" spans="1:13" ht="14.25" customHeight="1">
      <c r="A63" s="174" t="s">
        <v>455</v>
      </c>
      <c r="B63" s="174"/>
      <c r="C63" s="174"/>
      <c r="D63" s="174"/>
      <c r="E63" s="174"/>
      <c r="F63" s="174"/>
      <c r="G63" s="174"/>
      <c r="H63" s="174"/>
      <c r="I63" s="174"/>
      <c r="J63" s="174"/>
      <c r="K63" s="174"/>
      <c r="L63" s="174"/>
      <c r="M63" s="70"/>
    </row>
    <row r="64" spans="1:13">
      <c r="A64" s="88"/>
      <c r="B64" s="70"/>
      <c r="C64" s="70"/>
      <c r="D64" s="70"/>
      <c r="E64" s="70"/>
      <c r="F64" s="70"/>
      <c r="G64" s="70"/>
      <c r="H64" s="77"/>
      <c r="I64" s="70"/>
      <c r="J64" s="70"/>
      <c r="K64" s="70"/>
      <c r="L64" s="70"/>
      <c r="M64" s="70"/>
    </row>
    <row r="65" spans="1:13" ht="15.75" customHeight="1">
      <c r="A65" s="172" t="s">
        <v>0</v>
      </c>
      <c r="B65" s="172"/>
      <c r="C65" s="113"/>
      <c r="D65" s="70"/>
      <c r="E65" s="70"/>
      <c r="F65" s="70"/>
      <c r="G65" s="70"/>
      <c r="H65" s="70"/>
      <c r="I65" s="70"/>
      <c r="J65" s="70"/>
      <c r="K65" s="70"/>
      <c r="L65" s="70"/>
      <c r="M65" s="70"/>
    </row>
    <row r="66" spans="1:13" ht="21" customHeight="1">
      <c r="A66" s="171" t="s">
        <v>314</v>
      </c>
      <c r="B66" s="171"/>
      <c r="C66" s="70"/>
      <c r="D66" s="70"/>
      <c r="E66" s="70"/>
      <c r="F66" s="70"/>
      <c r="G66" s="70"/>
      <c r="H66" s="70"/>
      <c r="I66" s="70"/>
      <c r="J66" s="70"/>
      <c r="K66" s="70"/>
      <c r="L66" s="70"/>
      <c r="M66" s="70"/>
    </row>
    <row r="67" spans="1:13" ht="25.5">
      <c r="A67" s="91" t="s">
        <v>317</v>
      </c>
      <c r="B67" s="110" t="s">
        <v>316</v>
      </c>
      <c r="C67" s="112"/>
      <c r="D67" s="70"/>
      <c r="E67" s="70"/>
      <c r="F67" s="70"/>
      <c r="G67" s="70"/>
      <c r="H67" s="70"/>
      <c r="I67" s="70"/>
      <c r="J67" s="70"/>
      <c r="K67" s="70"/>
      <c r="L67" s="70"/>
      <c r="M67" s="70"/>
    </row>
    <row r="68" spans="1:13" ht="15.75">
      <c r="A68" s="89" t="s">
        <v>346</v>
      </c>
      <c r="B68" s="111">
        <v>3</v>
      </c>
      <c r="C68" s="112"/>
      <c r="D68" s="70"/>
      <c r="E68" s="70"/>
      <c r="F68" s="70"/>
      <c r="G68" s="70"/>
      <c r="H68" s="70"/>
      <c r="I68" s="70"/>
      <c r="J68" s="70"/>
      <c r="K68" s="70"/>
      <c r="L68" s="70"/>
      <c r="M68" s="70"/>
    </row>
    <row r="69" spans="1:13">
      <c r="A69" s="84"/>
      <c r="B69" s="94"/>
      <c r="C69" s="70"/>
      <c r="D69" s="70"/>
      <c r="E69" s="70"/>
      <c r="F69" s="70"/>
      <c r="G69" s="70"/>
      <c r="H69" s="70"/>
      <c r="I69" s="70"/>
      <c r="J69" s="70"/>
      <c r="K69" s="70"/>
      <c r="L69" s="70"/>
      <c r="M69" s="70"/>
    </row>
    <row r="70" spans="1:13" ht="13.5" customHeight="1">
      <c r="A70" s="168" t="s">
        <v>318</v>
      </c>
      <c r="B70" s="168"/>
      <c r="C70" s="168"/>
      <c r="D70" s="168"/>
      <c r="E70" s="168"/>
      <c r="F70" s="168"/>
      <c r="G70" s="168"/>
      <c r="H70" s="168"/>
      <c r="I70" s="70"/>
      <c r="J70" s="70"/>
      <c r="K70" s="70"/>
      <c r="L70" s="70"/>
      <c r="M70" s="70"/>
    </row>
    <row r="71" spans="1:13">
      <c r="A71" s="70"/>
      <c r="B71" s="70"/>
      <c r="C71" s="70"/>
      <c r="D71" s="70"/>
      <c r="E71" s="70"/>
      <c r="F71" s="70"/>
      <c r="G71" s="70"/>
      <c r="H71" s="70"/>
      <c r="I71" s="70"/>
      <c r="J71" s="70"/>
      <c r="K71" s="70"/>
      <c r="L71" s="70"/>
      <c r="M71" s="70"/>
    </row>
    <row r="72" spans="1:13" ht="15">
      <c r="A72" s="79" t="s">
        <v>317</v>
      </c>
      <c r="B72" s="80" t="s">
        <v>297</v>
      </c>
      <c r="C72" s="80" t="s">
        <v>298</v>
      </c>
      <c r="D72" s="80" t="s">
        <v>299</v>
      </c>
      <c r="E72" s="80" t="s">
        <v>300</v>
      </c>
      <c r="F72" s="80" t="s">
        <v>301</v>
      </c>
      <c r="G72" s="80" t="s">
        <v>302</v>
      </c>
      <c r="H72" s="80" t="s">
        <v>303</v>
      </c>
      <c r="I72" s="80" t="s">
        <v>304</v>
      </c>
      <c r="J72" s="80" t="s">
        <v>305</v>
      </c>
      <c r="K72" s="80" t="s">
        <v>306</v>
      </c>
      <c r="L72" s="80" t="s">
        <v>307</v>
      </c>
      <c r="M72" s="80" t="s">
        <v>308</v>
      </c>
    </row>
    <row r="73" spans="1:13" ht="25.5">
      <c r="A73" s="89" t="s">
        <v>356</v>
      </c>
      <c r="B73" s="80">
        <f>ROUNDUP((B24*B57)/3,1)</f>
        <v>2.8</v>
      </c>
      <c r="C73" s="80">
        <f>ROUNDUP((C24*B57)/3,1)</f>
        <v>1.6</v>
      </c>
      <c r="D73" s="80">
        <f>ROUNDUP((D24*B57)/3,1)</f>
        <v>2.6</v>
      </c>
      <c r="E73" s="80" t="e">
        <f>ROUNDUP((E24*B57)/3,1)</f>
        <v>#VALUE!</v>
      </c>
      <c r="F73" s="80">
        <f>ROUNDUP((F24*B57)/3,1)</f>
        <v>2.5</v>
      </c>
      <c r="G73" s="80">
        <f>ROUNDUP((G24*B57)/3,1)</f>
        <v>1</v>
      </c>
      <c r="H73" s="80" t="e">
        <f>ROUNDUP((H24*B57)/3,1)</f>
        <v>#VALUE!</v>
      </c>
      <c r="I73" s="80" t="e">
        <f>ROUNDUP((I24*B57)/3,1)</f>
        <v>#VALUE!</v>
      </c>
      <c r="J73" s="80">
        <f>ROUNDUP((J24*B57)/3,1)</f>
        <v>1</v>
      </c>
      <c r="K73" s="80">
        <f>ROUNDUP((K24*B57)/3,1)</f>
        <v>2.2000000000000002</v>
      </c>
      <c r="L73" s="80" t="e">
        <f>ROUNDUP((L24*B57)/3,1)</f>
        <v>#VALUE!</v>
      </c>
      <c r="M73" s="80">
        <f>ROUNDUP((M24*B57)/3,1)</f>
        <v>1.6</v>
      </c>
    </row>
    <row r="74" spans="1:13" ht="18" customHeight="1">
      <c r="A74" s="170" t="s">
        <v>319</v>
      </c>
      <c r="B74" s="170"/>
      <c r="C74" s="170"/>
      <c r="D74" s="170"/>
      <c r="E74" s="170"/>
      <c r="F74" s="170"/>
      <c r="G74" s="170"/>
      <c r="H74" s="170"/>
      <c r="I74" s="170"/>
      <c r="J74" s="170"/>
      <c r="K74" s="170"/>
      <c r="L74" s="170"/>
      <c r="M74" s="70"/>
    </row>
    <row r="75" spans="1:13">
      <c r="A75" s="88"/>
      <c r="B75" s="70"/>
      <c r="C75" s="70"/>
      <c r="D75" s="70"/>
      <c r="E75" s="70"/>
      <c r="F75" s="70"/>
      <c r="G75" s="70"/>
      <c r="H75" s="70"/>
      <c r="I75" s="70"/>
      <c r="J75" s="70"/>
      <c r="K75" s="70"/>
      <c r="L75" s="70"/>
      <c r="M75" s="70"/>
    </row>
    <row r="76" spans="1:13" ht="13.5" customHeight="1">
      <c r="A76" s="168" t="s">
        <v>320</v>
      </c>
      <c r="B76" s="168"/>
      <c r="C76" s="168"/>
      <c r="D76" s="168"/>
      <c r="E76" s="168"/>
      <c r="F76" s="168"/>
      <c r="G76" s="168"/>
      <c r="H76" s="168"/>
      <c r="I76" s="70"/>
      <c r="J76" s="70"/>
      <c r="K76" s="70"/>
      <c r="L76" s="70"/>
      <c r="M76" s="70"/>
    </row>
    <row r="77" spans="1:13" ht="15">
      <c r="A77" s="79" t="s">
        <v>317</v>
      </c>
      <c r="B77" s="80" t="s">
        <v>297</v>
      </c>
      <c r="C77" s="80" t="s">
        <v>298</v>
      </c>
      <c r="D77" s="80" t="s">
        <v>299</v>
      </c>
      <c r="E77" s="80" t="s">
        <v>300</v>
      </c>
      <c r="F77" s="80" t="s">
        <v>301</v>
      </c>
      <c r="G77" s="80" t="s">
        <v>302</v>
      </c>
      <c r="H77" s="80" t="s">
        <v>303</v>
      </c>
      <c r="I77" s="80" t="s">
        <v>304</v>
      </c>
      <c r="J77" s="80" t="s">
        <v>305</v>
      </c>
      <c r="K77" s="80" t="s">
        <v>306</v>
      </c>
      <c r="L77" s="80" t="s">
        <v>307</v>
      </c>
      <c r="M77" s="80" t="s">
        <v>308</v>
      </c>
    </row>
    <row r="78" spans="1:13" ht="25.5" customHeight="1">
      <c r="A78" s="89" t="s">
        <v>357</v>
      </c>
      <c r="B78" s="80">
        <f>ROUNDUP((B24*B68)/3,1)</f>
        <v>2.8</v>
      </c>
      <c r="C78" s="80">
        <f>ROUNDUP((C24*B68)/3,1)</f>
        <v>1.6</v>
      </c>
      <c r="D78" s="80">
        <f>ROUNDUP((D24*B68)/3,1)</f>
        <v>2.6</v>
      </c>
      <c r="E78" s="80" t="e">
        <f>ROUNDUP((E24*B68)/3,1)</f>
        <v>#VALUE!</v>
      </c>
      <c r="F78" s="80">
        <f>ROUNDUP((F24*B68)/3,1)</f>
        <v>2.5</v>
      </c>
      <c r="G78" s="80">
        <f>ROUNDUP((G24*B68)/3,1)</f>
        <v>1</v>
      </c>
      <c r="H78" s="80" t="e">
        <f>ROUNDUP((H24*B68)/3,1)</f>
        <v>#VALUE!</v>
      </c>
      <c r="I78" s="80" t="e">
        <f>ROUNDUP((I24*B68)/3,1)</f>
        <v>#VALUE!</v>
      </c>
      <c r="J78" s="80">
        <f>ROUNDUP((J24*B68)/3,1)</f>
        <v>1</v>
      </c>
      <c r="K78" s="80">
        <f>ROUNDUP((K24*B68)/3,1)</f>
        <v>2.2000000000000002</v>
      </c>
      <c r="L78" s="80" t="e">
        <f>ROUNDUP((L24*B68)/3,1)</f>
        <v>#VALUE!</v>
      </c>
      <c r="M78" s="80">
        <f>ROUNDUP((M24*B68)/3,1)</f>
        <v>1.6</v>
      </c>
    </row>
    <row r="79" spans="1:13" ht="17.25" customHeight="1">
      <c r="A79" s="170" t="s">
        <v>319</v>
      </c>
      <c r="B79" s="170"/>
      <c r="C79" s="170"/>
      <c r="D79" s="170"/>
      <c r="E79" s="170"/>
      <c r="F79" s="170"/>
      <c r="G79" s="170"/>
      <c r="H79" s="170"/>
      <c r="I79" s="170"/>
      <c r="J79" s="170"/>
      <c r="K79" s="170"/>
      <c r="L79" s="170"/>
      <c r="M79" s="70"/>
    </row>
    <row r="80" spans="1:13">
      <c r="A80" s="70"/>
      <c r="B80" s="70"/>
      <c r="C80" s="70"/>
      <c r="D80" s="70"/>
      <c r="E80" s="70"/>
      <c r="F80" s="70"/>
      <c r="G80" s="70"/>
      <c r="H80" s="70"/>
      <c r="I80" s="70"/>
      <c r="J80" s="70"/>
      <c r="K80" s="70"/>
      <c r="L80" s="70"/>
      <c r="M80" s="70"/>
    </row>
    <row r="81" spans="1:15" ht="17.25" customHeight="1">
      <c r="A81" s="169" t="s">
        <v>321</v>
      </c>
      <c r="B81" s="169"/>
      <c r="C81" s="169"/>
      <c r="D81" s="169"/>
      <c r="E81" s="169"/>
      <c r="F81" s="169"/>
      <c r="G81" s="169"/>
      <c r="H81" s="169"/>
      <c r="I81" s="169"/>
      <c r="J81" s="169"/>
      <c r="K81" s="169"/>
      <c r="L81" s="169"/>
      <c r="M81" s="70"/>
    </row>
    <row r="82" spans="1:15" ht="27" customHeight="1">
      <c r="A82" s="167" t="s">
        <v>322</v>
      </c>
      <c r="B82" s="167"/>
      <c r="C82" s="167"/>
      <c r="D82" s="167"/>
      <c r="E82" s="167"/>
      <c r="F82" s="167"/>
      <c r="G82" s="167"/>
      <c r="H82" s="167"/>
      <c r="I82" s="167"/>
      <c r="J82" s="167"/>
      <c r="K82" s="167"/>
      <c r="L82" s="167"/>
      <c r="M82" s="77"/>
      <c r="N82" s="28"/>
      <c r="O82" s="28"/>
    </row>
    <row r="83" spans="1:15">
      <c r="A83" s="70"/>
      <c r="B83" s="70"/>
      <c r="C83" s="70"/>
      <c r="D83" s="70"/>
      <c r="E83" s="70"/>
      <c r="F83" s="70"/>
      <c r="G83" s="70"/>
      <c r="H83" s="70"/>
      <c r="I83" s="70"/>
      <c r="J83" s="70"/>
      <c r="K83" s="70"/>
      <c r="L83" s="70"/>
      <c r="M83" s="70"/>
    </row>
    <row r="84" spans="1:15" s="57" customFormat="1" ht="15">
      <c r="A84" s="95" t="s">
        <v>317</v>
      </c>
      <c r="B84" s="96" t="s">
        <v>297</v>
      </c>
      <c r="C84" s="96" t="s">
        <v>298</v>
      </c>
      <c r="D84" s="96" t="s">
        <v>299</v>
      </c>
      <c r="E84" s="96" t="s">
        <v>300</v>
      </c>
      <c r="F84" s="96" t="s">
        <v>301</v>
      </c>
      <c r="G84" s="96" t="s">
        <v>302</v>
      </c>
      <c r="H84" s="96" t="s">
        <v>303</v>
      </c>
      <c r="I84" s="96" t="s">
        <v>304</v>
      </c>
      <c r="J84" s="96" t="s">
        <v>305</v>
      </c>
      <c r="K84" s="96" t="s">
        <v>306</v>
      </c>
      <c r="L84" s="96" t="s">
        <v>307</v>
      </c>
      <c r="M84" s="96" t="s">
        <v>308</v>
      </c>
    </row>
    <row r="85" spans="1:15" s="57" customFormat="1" ht="15">
      <c r="A85" s="97" t="s">
        <v>346</v>
      </c>
      <c r="B85" s="96">
        <f t="shared" ref="B85:M85" si="0">ROUNDUP((0.8*B73)+(0.2*B78),1)</f>
        <v>2.8</v>
      </c>
      <c r="C85" s="96">
        <f t="shared" si="0"/>
        <v>1.6</v>
      </c>
      <c r="D85" s="96">
        <f t="shared" si="0"/>
        <v>2.6</v>
      </c>
      <c r="E85" s="96" t="e">
        <f t="shared" si="0"/>
        <v>#VALUE!</v>
      </c>
      <c r="F85" s="96">
        <f t="shared" si="0"/>
        <v>2.5</v>
      </c>
      <c r="G85" s="96">
        <f t="shared" si="0"/>
        <v>1</v>
      </c>
      <c r="H85" s="96" t="e">
        <f t="shared" si="0"/>
        <v>#VALUE!</v>
      </c>
      <c r="I85" s="96" t="e">
        <f t="shared" si="0"/>
        <v>#VALUE!</v>
      </c>
      <c r="J85" s="96">
        <f t="shared" si="0"/>
        <v>1</v>
      </c>
      <c r="K85" s="96">
        <f t="shared" si="0"/>
        <v>2.2000000000000002</v>
      </c>
      <c r="L85" s="96" t="e">
        <f t="shared" si="0"/>
        <v>#VALUE!</v>
      </c>
      <c r="M85" s="96">
        <f t="shared" si="0"/>
        <v>1.6</v>
      </c>
    </row>
    <row r="86" spans="1:15" s="57" customFormat="1" ht="15">
      <c r="A86" s="115"/>
      <c r="B86" s="116"/>
      <c r="C86" s="116"/>
      <c r="D86" s="116"/>
      <c r="E86" s="116"/>
      <c r="F86" s="116"/>
      <c r="G86" s="116"/>
      <c r="H86" s="116"/>
      <c r="I86" s="116"/>
      <c r="J86" s="116"/>
      <c r="K86" s="116"/>
      <c r="L86" s="116"/>
      <c r="M86" s="116"/>
    </row>
    <row r="87" spans="1:15" ht="16.5" customHeight="1">
      <c r="A87" s="168" t="s">
        <v>323</v>
      </c>
      <c r="B87" s="168"/>
      <c r="C87" s="168"/>
      <c r="D87" s="168"/>
      <c r="E87" s="168"/>
      <c r="F87" s="168"/>
      <c r="G87" s="168"/>
      <c r="H87" s="168"/>
      <c r="I87" s="168"/>
      <c r="J87" s="168"/>
      <c r="K87" s="168"/>
      <c r="L87" s="168"/>
      <c r="M87" s="70"/>
    </row>
    <row r="88" spans="1:15" ht="15">
      <c r="A88" s="79" t="s">
        <v>317</v>
      </c>
      <c r="B88" s="80" t="s">
        <v>312</v>
      </c>
      <c r="C88" s="80" t="s">
        <v>313</v>
      </c>
      <c r="D88" s="70"/>
      <c r="E88" s="86"/>
      <c r="F88" s="86"/>
      <c r="G88" s="86"/>
      <c r="H88" s="86"/>
      <c r="I88" s="86"/>
      <c r="J88" s="86"/>
      <c r="K88" s="86"/>
      <c r="L88" s="86"/>
      <c r="M88" s="86"/>
    </row>
    <row r="89" spans="1:15" ht="25.5">
      <c r="A89" s="89" t="s">
        <v>356</v>
      </c>
      <c r="B89" s="81">
        <f>B37*B57</f>
        <v>4.1999999999999993</v>
      </c>
      <c r="C89" s="82">
        <f>C37*B57</f>
        <v>4.1999999999999993</v>
      </c>
      <c r="D89" s="70"/>
      <c r="E89" s="98"/>
      <c r="F89" s="99"/>
      <c r="G89" s="98"/>
      <c r="H89" s="98"/>
      <c r="I89" s="98"/>
      <c r="J89" s="98"/>
      <c r="K89" s="98"/>
      <c r="L89" s="98"/>
      <c r="M89" s="98"/>
    </row>
    <row r="90" spans="1:15">
      <c r="A90" s="70"/>
      <c r="B90" s="70"/>
      <c r="C90" s="70"/>
      <c r="D90" s="70"/>
      <c r="E90" s="90"/>
      <c r="F90" s="90"/>
      <c r="G90" s="90"/>
      <c r="H90" s="90"/>
      <c r="I90" s="90"/>
      <c r="J90" s="90"/>
      <c r="K90" s="90"/>
      <c r="L90" s="90"/>
      <c r="M90" s="90"/>
    </row>
    <row r="91" spans="1:15" ht="17.25" customHeight="1">
      <c r="A91" s="170" t="s">
        <v>324</v>
      </c>
      <c r="B91" s="170"/>
      <c r="C91" s="170"/>
      <c r="D91" s="170"/>
      <c r="E91" s="170"/>
      <c r="F91" s="170"/>
      <c r="G91" s="170"/>
      <c r="H91" s="170"/>
      <c r="I91" s="170"/>
      <c r="J91" s="170"/>
      <c r="K91" s="170"/>
      <c r="L91" s="170"/>
      <c r="M91" s="90"/>
    </row>
    <row r="92" spans="1:15">
      <c r="A92" s="88"/>
      <c r="B92" s="70"/>
      <c r="C92" s="70"/>
      <c r="D92" s="70"/>
      <c r="E92" s="90"/>
      <c r="F92" s="90"/>
      <c r="G92" s="90"/>
      <c r="H92" s="90"/>
      <c r="I92" s="90"/>
      <c r="J92" s="90"/>
      <c r="K92" s="90"/>
      <c r="L92" s="90"/>
      <c r="M92" s="90"/>
    </row>
    <row r="93" spans="1:15" ht="17.25" customHeight="1">
      <c r="A93" s="168" t="s">
        <v>325</v>
      </c>
      <c r="B93" s="168"/>
      <c r="C93" s="168"/>
      <c r="D93" s="168"/>
      <c r="E93" s="168"/>
      <c r="F93" s="168"/>
      <c r="G93" s="168"/>
      <c r="H93" s="168"/>
      <c r="I93" s="168"/>
      <c r="J93" s="168"/>
      <c r="K93" s="168"/>
      <c r="L93" s="168"/>
      <c r="M93" s="90"/>
    </row>
    <row r="94" spans="1:15">
      <c r="A94" s="70"/>
      <c r="B94" s="70"/>
      <c r="C94" s="70"/>
      <c r="D94" s="70"/>
      <c r="E94" s="90"/>
      <c r="F94" s="90"/>
      <c r="G94" s="90"/>
      <c r="H94" s="90"/>
      <c r="I94" s="90"/>
      <c r="J94" s="90"/>
      <c r="K94" s="90"/>
      <c r="L94" s="90"/>
      <c r="M94" s="90"/>
    </row>
    <row r="95" spans="1:15" ht="15">
      <c r="A95" s="79" t="s">
        <v>317</v>
      </c>
      <c r="B95" s="80" t="s">
        <v>312</v>
      </c>
      <c r="C95" s="80" t="s">
        <v>313</v>
      </c>
      <c r="D95" s="70"/>
      <c r="E95" s="86"/>
      <c r="F95" s="86"/>
      <c r="G95" s="86"/>
      <c r="H95" s="86"/>
      <c r="I95" s="86"/>
      <c r="J95" s="86"/>
      <c r="K95" s="86"/>
      <c r="L95" s="86"/>
      <c r="M95" s="86"/>
    </row>
    <row r="96" spans="1:15" ht="25.5">
      <c r="A96" s="89" t="s">
        <v>357</v>
      </c>
      <c r="B96" s="81">
        <f>B37*B68</f>
        <v>4.1999999999999993</v>
      </c>
      <c r="C96" s="82">
        <f>C37*B68</f>
        <v>4.1999999999999993</v>
      </c>
      <c r="D96" s="70"/>
      <c r="E96" s="98"/>
      <c r="F96" s="99"/>
      <c r="G96" s="98"/>
      <c r="H96" s="98"/>
      <c r="I96" s="98"/>
      <c r="J96" s="98"/>
      <c r="K96" s="98"/>
      <c r="L96" s="98"/>
      <c r="M96" s="98"/>
    </row>
    <row r="97" spans="1:15">
      <c r="A97" s="70"/>
      <c r="B97" s="70"/>
      <c r="C97" s="70"/>
      <c r="D97" s="70"/>
      <c r="E97" s="90"/>
      <c r="F97" s="90"/>
      <c r="G97" s="90"/>
      <c r="H97" s="90"/>
      <c r="I97" s="90"/>
      <c r="J97" s="90"/>
      <c r="K97" s="90"/>
      <c r="L97" s="90"/>
      <c r="M97" s="90"/>
    </row>
    <row r="98" spans="1:15" ht="16.5" customHeight="1">
      <c r="A98" s="170" t="s">
        <v>319</v>
      </c>
      <c r="B98" s="170"/>
      <c r="C98" s="170"/>
      <c r="D98" s="170"/>
      <c r="E98" s="170"/>
      <c r="F98" s="170"/>
      <c r="G98" s="170"/>
      <c r="H98" s="170"/>
      <c r="I98" s="170"/>
      <c r="J98" s="170"/>
      <c r="K98" s="170"/>
      <c r="L98" s="170"/>
      <c r="M98" s="90"/>
    </row>
    <row r="99" spans="1:15">
      <c r="A99" s="70"/>
      <c r="B99" s="70"/>
      <c r="C99" s="70"/>
      <c r="D99" s="70"/>
      <c r="E99" s="90"/>
      <c r="F99" s="90"/>
      <c r="G99" s="90"/>
      <c r="H99" s="90"/>
      <c r="I99" s="90"/>
      <c r="J99" s="90"/>
      <c r="K99" s="90"/>
      <c r="L99" s="90"/>
      <c r="M99" s="90"/>
    </row>
    <row r="100" spans="1:15" ht="15.75" customHeight="1">
      <c r="A100" s="169" t="s">
        <v>326</v>
      </c>
      <c r="B100" s="169"/>
      <c r="C100" s="169"/>
      <c r="D100" s="169"/>
      <c r="E100" s="169"/>
      <c r="F100" s="169"/>
      <c r="G100" s="169"/>
      <c r="H100" s="169"/>
      <c r="I100" s="169"/>
      <c r="J100" s="169"/>
      <c r="K100" s="169"/>
      <c r="L100" s="169"/>
      <c r="M100" s="90"/>
    </row>
    <row r="101" spans="1:15" ht="27.75" customHeight="1">
      <c r="A101" s="167" t="s">
        <v>322</v>
      </c>
      <c r="B101" s="167"/>
      <c r="C101" s="167"/>
      <c r="D101" s="167"/>
      <c r="E101" s="167"/>
      <c r="F101" s="167"/>
      <c r="G101" s="167"/>
      <c r="H101" s="167"/>
      <c r="I101" s="167"/>
      <c r="J101" s="167"/>
      <c r="K101" s="167"/>
      <c r="L101" s="167"/>
      <c r="M101" s="77"/>
      <c r="N101" s="28"/>
      <c r="O101" s="28"/>
    </row>
    <row r="102" spans="1:15">
      <c r="A102" s="70"/>
      <c r="B102" s="70"/>
      <c r="C102" s="70"/>
      <c r="D102" s="70"/>
      <c r="E102" s="90"/>
      <c r="F102" s="90"/>
      <c r="G102" s="90"/>
      <c r="H102" s="90"/>
      <c r="I102" s="90"/>
      <c r="J102" s="90"/>
      <c r="K102" s="90"/>
      <c r="L102" s="90"/>
      <c r="M102" s="90"/>
    </row>
    <row r="103" spans="1:15" ht="15">
      <c r="A103" s="79" t="s">
        <v>317</v>
      </c>
      <c r="B103" s="80" t="s">
        <v>312</v>
      </c>
      <c r="C103" s="80" t="s">
        <v>313</v>
      </c>
      <c r="D103" s="70"/>
      <c r="E103" s="86"/>
      <c r="F103" s="86"/>
      <c r="G103" s="86"/>
      <c r="H103" s="86"/>
      <c r="I103" s="86"/>
      <c r="J103" s="86"/>
      <c r="K103" s="86"/>
      <c r="L103" s="86"/>
      <c r="M103" s="86"/>
    </row>
    <row r="104" spans="1:15" ht="15.75">
      <c r="A104" s="89" t="s">
        <v>346</v>
      </c>
      <c r="B104" s="81">
        <f>ROUNDUP((0.8*B89)+(0.2*C96),1)</f>
        <v>4.2</v>
      </c>
      <c r="C104" s="81">
        <f>ROUNDUP((0.8*C89)+(0.2*C96),1)</f>
        <v>4.2</v>
      </c>
      <c r="D104" s="70"/>
      <c r="E104" s="98"/>
      <c r="F104" s="99"/>
      <c r="G104" s="98"/>
      <c r="H104" s="98"/>
      <c r="I104" s="98"/>
      <c r="J104" s="98"/>
      <c r="K104" s="98"/>
      <c r="L104" s="98"/>
      <c r="M104" s="98"/>
    </row>
    <row r="105" spans="1:15">
      <c r="A105" s="70"/>
      <c r="B105" s="70"/>
      <c r="C105" s="70"/>
      <c r="D105" s="70"/>
      <c r="E105" s="70"/>
      <c r="F105" s="70"/>
      <c r="G105" s="70"/>
      <c r="H105" s="70"/>
      <c r="I105" s="70"/>
      <c r="J105" s="70"/>
      <c r="K105" s="70"/>
      <c r="L105" s="70"/>
      <c r="M105" s="70"/>
    </row>
    <row r="106" spans="1:15">
      <c r="A106" s="70"/>
      <c r="B106" s="70"/>
      <c r="C106" s="70"/>
      <c r="D106" s="70"/>
      <c r="E106" s="70"/>
      <c r="F106" s="70"/>
      <c r="G106" s="70"/>
      <c r="H106" s="70"/>
      <c r="I106" s="70"/>
      <c r="J106" s="70"/>
      <c r="K106" s="70"/>
      <c r="L106" s="70"/>
      <c r="M106" s="70"/>
    </row>
    <row r="107" spans="1:15">
      <c r="A107" s="70"/>
      <c r="B107" s="70"/>
      <c r="C107" s="70"/>
      <c r="D107" s="70"/>
      <c r="E107" s="70"/>
      <c r="F107" s="70"/>
      <c r="G107" s="70"/>
      <c r="H107" s="70"/>
      <c r="I107" s="70"/>
      <c r="J107" s="70"/>
      <c r="K107" s="70"/>
      <c r="L107" s="70"/>
      <c r="M107" s="70"/>
    </row>
    <row r="108" spans="1:15">
      <c r="A108" s="70"/>
      <c r="B108" s="70"/>
      <c r="C108" s="70"/>
      <c r="D108" s="70"/>
      <c r="E108" s="70"/>
      <c r="F108" s="70"/>
      <c r="G108" s="70"/>
      <c r="H108" s="70"/>
      <c r="I108" s="70"/>
      <c r="J108" s="70"/>
      <c r="K108" s="70"/>
      <c r="L108" s="70"/>
      <c r="M108" s="70"/>
    </row>
    <row r="109" spans="1:15">
      <c r="A109" s="70"/>
      <c r="B109" s="70"/>
      <c r="C109" s="70"/>
      <c r="D109" s="70"/>
      <c r="E109" s="70"/>
      <c r="F109" s="70"/>
      <c r="G109" s="70"/>
      <c r="H109" s="70"/>
      <c r="I109" s="70"/>
      <c r="J109" s="70"/>
      <c r="K109" s="70"/>
      <c r="L109" s="70"/>
      <c r="M109" s="70"/>
    </row>
    <row r="110" spans="1:15">
      <c r="A110" s="70"/>
      <c r="B110" s="70"/>
      <c r="C110" s="70"/>
      <c r="D110" s="70"/>
      <c r="E110" s="70"/>
      <c r="F110" s="70"/>
      <c r="G110" s="70"/>
      <c r="H110" s="70"/>
      <c r="I110" s="70"/>
      <c r="J110" s="70"/>
      <c r="K110" s="70"/>
      <c r="L110" s="70"/>
      <c r="M110" s="70"/>
    </row>
    <row r="111" spans="1:15">
      <c r="A111" s="70"/>
      <c r="B111" s="70"/>
      <c r="C111" s="70"/>
      <c r="D111" s="70"/>
      <c r="E111" s="70"/>
      <c r="F111" s="70"/>
      <c r="G111" s="70"/>
      <c r="H111" s="70"/>
      <c r="I111" s="70"/>
      <c r="J111" s="70"/>
      <c r="K111" s="70"/>
      <c r="L111" s="70"/>
      <c r="M111" s="70"/>
    </row>
    <row r="112" spans="1:15">
      <c r="A112" s="70"/>
      <c r="B112" s="70"/>
      <c r="C112" s="70"/>
      <c r="D112" s="70"/>
      <c r="E112" s="70"/>
      <c r="F112" s="70"/>
      <c r="G112" s="70"/>
      <c r="H112" s="70"/>
      <c r="I112" s="70"/>
      <c r="J112" s="70"/>
      <c r="K112" s="70"/>
      <c r="L112" s="70"/>
      <c r="M112" s="70"/>
    </row>
    <row r="113" spans="1:13">
      <c r="A113" s="70"/>
      <c r="B113" s="70"/>
      <c r="C113" s="70"/>
      <c r="D113" s="70"/>
      <c r="E113" s="70"/>
      <c r="F113" s="70"/>
      <c r="G113" s="70"/>
      <c r="H113" s="70"/>
      <c r="I113" s="70"/>
      <c r="J113" s="70"/>
      <c r="K113" s="70"/>
      <c r="L113" s="70"/>
      <c r="M113" s="70"/>
    </row>
    <row r="114" spans="1:13">
      <c r="A114" s="70"/>
      <c r="B114" s="70"/>
      <c r="C114" s="70"/>
      <c r="D114" s="70"/>
      <c r="E114" s="70"/>
      <c r="F114" s="70"/>
      <c r="G114" s="70"/>
      <c r="H114" s="70"/>
      <c r="I114" s="70"/>
      <c r="J114" s="70"/>
      <c r="K114" s="70"/>
      <c r="L114" s="70"/>
      <c r="M114" s="70"/>
    </row>
    <row r="115" spans="1:13">
      <c r="A115" s="70"/>
      <c r="B115" s="70"/>
      <c r="C115" s="70"/>
      <c r="D115" s="70"/>
      <c r="E115" s="70"/>
      <c r="F115" s="70"/>
      <c r="G115" s="70"/>
      <c r="H115" s="70"/>
      <c r="I115" s="70"/>
      <c r="J115" s="70"/>
      <c r="K115" s="70"/>
      <c r="L115" s="70"/>
      <c r="M115" s="70"/>
    </row>
    <row r="116" spans="1:13">
      <c r="A116" s="70"/>
      <c r="B116" s="70"/>
      <c r="C116" s="70"/>
      <c r="D116" s="70"/>
      <c r="E116" s="70"/>
      <c r="F116" s="70"/>
      <c r="G116" s="70"/>
      <c r="H116" s="70"/>
      <c r="I116" s="70"/>
      <c r="J116" s="70"/>
      <c r="K116" s="70"/>
      <c r="L116" s="70"/>
      <c r="M116" s="70"/>
    </row>
    <row r="117" spans="1:13">
      <c r="A117" s="70"/>
      <c r="B117" s="70"/>
      <c r="C117" s="70"/>
      <c r="D117" s="70"/>
      <c r="E117" s="70"/>
      <c r="F117" s="70"/>
      <c r="G117" s="70"/>
      <c r="H117" s="70"/>
      <c r="I117" s="70"/>
      <c r="J117" s="70"/>
      <c r="K117" s="70"/>
      <c r="L117" s="70"/>
      <c r="M117" s="70"/>
    </row>
    <row r="118" spans="1:13">
      <c r="A118" s="70"/>
      <c r="B118" s="70"/>
      <c r="C118" s="70"/>
      <c r="D118" s="70"/>
      <c r="E118" s="70"/>
      <c r="F118" s="70"/>
      <c r="G118" s="70"/>
      <c r="H118" s="70"/>
      <c r="I118" s="70"/>
      <c r="J118" s="70"/>
      <c r="K118" s="70"/>
      <c r="L118" s="70"/>
      <c r="M118" s="70"/>
    </row>
    <row r="119" spans="1:13">
      <c r="A119" s="70"/>
      <c r="B119" s="70"/>
      <c r="C119" s="70"/>
      <c r="D119" s="70"/>
      <c r="E119" s="70"/>
      <c r="F119" s="70"/>
      <c r="G119" s="70"/>
      <c r="H119" s="70"/>
      <c r="I119" s="70"/>
      <c r="J119" s="70"/>
      <c r="K119" s="70"/>
      <c r="L119" s="70"/>
      <c r="M119" s="70"/>
    </row>
    <row r="120" spans="1:13">
      <c r="A120" s="70"/>
      <c r="B120" s="70"/>
      <c r="C120" s="70"/>
      <c r="D120" s="70"/>
      <c r="E120" s="70"/>
      <c r="F120" s="70"/>
      <c r="G120" s="70"/>
      <c r="H120" s="70"/>
      <c r="I120" s="70"/>
      <c r="J120" s="70"/>
      <c r="K120" s="70"/>
      <c r="L120" s="70"/>
      <c r="M120" s="70"/>
    </row>
    <row r="121" spans="1:13">
      <c r="A121" s="70"/>
      <c r="B121" s="70"/>
      <c r="C121" s="70"/>
      <c r="D121" s="70"/>
      <c r="E121" s="70"/>
      <c r="F121" s="70"/>
      <c r="G121" s="70"/>
      <c r="H121" s="70"/>
      <c r="I121" s="70"/>
      <c r="J121" s="70"/>
      <c r="K121" s="70"/>
      <c r="L121" s="70"/>
      <c r="M121" s="70"/>
    </row>
    <row r="122" spans="1:13">
      <c r="A122" s="70"/>
      <c r="B122" s="70"/>
      <c r="C122" s="70"/>
      <c r="D122" s="70"/>
      <c r="E122" s="70"/>
      <c r="F122" s="70"/>
      <c r="G122" s="70"/>
      <c r="H122" s="70"/>
      <c r="I122" s="70"/>
      <c r="J122" s="70"/>
      <c r="K122" s="70"/>
      <c r="L122" s="70"/>
      <c r="M122" s="70"/>
    </row>
    <row r="123" spans="1:13">
      <c r="A123" s="70"/>
      <c r="B123" s="70"/>
      <c r="C123" s="70"/>
      <c r="D123" s="70"/>
      <c r="E123" s="70"/>
      <c r="F123" s="70"/>
      <c r="G123" s="70"/>
      <c r="H123" s="70"/>
      <c r="I123" s="70"/>
      <c r="J123" s="70"/>
      <c r="K123" s="70"/>
      <c r="L123" s="70"/>
      <c r="M123" s="70"/>
    </row>
    <row r="124" spans="1:13">
      <c r="A124" s="70"/>
      <c r="B124" s="70"/>
      <c r="C124" s="70"/>
      <c r="D124" s="70"/>
      <c r="E124" s="70"/>
      <c r="F124" s="70"/>
      <c r="G124" s="70"/>
      <c r="H124" s="70"/>
      <c r="I124" s="70"/>
      <c r="J124" s="70"/>
      <c r="K124" s="70"/>
      <c r="L124" s="70"/>
      <c r="M124" s="70"/>
    </row>
    <row r="125" spans="1:13">
      <c r="A125" s="70"/>
      <c r="B125" s="70"/>
      <c r="C125" s="70"/>
      <c r="D125" s="70"/>
      <c r="E125" s="70"/>
      <c r="F125" s="70"/>
      <c r="G125" s="70"/>
      <c r="H125" s="70"/>
      <c r="I125" s="70"/>
      <c r="J125" s="70"/>
      <c r="K125" s="70"/>
      <c r="L125" s="70"/>
      <c r="M125" s="70"/>
    </row>
    <row r="126" spans="1:13">
      <c r="A126" s="70"/>
      <c r="B126" s="70"/>
      <c r="C126" s="70"/>
      <c r="D126" s="70"/>
      <c r="E126" s="70"/>
      <c r="F126" s="70"/>
      <c r="G126" s="70"/>
      <c r="H126" s="70"/>
      <c r="I126" s="70"/>
      <c r="J126" s="70"/>
      <c r="K126" s="70"/>
      <c r="L126" s="70"/>
      <c r="M126" s="70"/>
    </row>
    <row r="127" spans="1:13">
      <c r="A127" s="70"/>
      <c r="B127" s="70"/>
      <c r="C127" s="70"/>
      <c r="D127" s="70"/>
      <c r="E127" s="70"/>
      <c r="F127" s="70"/>
      <c r="G127" s="70"/>
      <c r="H127" s="70"/>
      <c r="I127" s="70"/>
      <c r="J127" s="70"/>
      <c r="K127" s="70"/>
      <c r="L127" s="70"/>
      <c r="M127" s="70"/>
    </row>
  </sheetData>
  <mergeCells count="54">
    <mergeCell ref="E1:G1"/>
    <mergeCell ref="A7:H7"/>
    <mergeCell ref="A8:B8"/>
    <mergeCell ref="B12:G12"/>
    <mergeCell ref="B13:G13"/>
    <mergeCell ref="B2:C2"/>
    <mergeCell ref="B3:C3"/>
    <mergeCell ref="B4:C4"/>
    <mergeCell ref="B5:C5"/>
    <mergeCell ref="B6:C6"/>
    <mergeCell ref="B1:C1"/>
    <mergeCell ref="B14:G14"/>
    <mergeCell ref="B16:G16"/>
    <mergeCell ref="A17:D17"/>
    <mergeCell ref="A26:G26"/>
    <mergeCell ref="A27:F27"/>
    <mergeCell ref="B15:G15"/>
    <mergeCell ref="A50:I50"/>
    <mergeCell ref="A54:B54"/>
    <mergeCell ref="A55:B55"/>
    <mergeCell ref="A28:F28"/>
    <mergeCell ref="A30:C30"/>
    <mergeCell ref="A39:F39"/>
    <mergeCell ref="A40:F40"/>
    <mergeCell ref="A41:F41"/>
    <mergeCell ref="A43:E43"/>
    <mergeCell ref="A51:L51"/>
    <mergeCell ref="A52:L52"/>
    <mergeCell ref="A53:L53"/>
    <mergeCell ref="A44:C44"/>
    <mergeCell ref="A45:C45"/>
    <mergeCell ref="A46:C46"/>
    <mergeCell ref="A47:C47"/>
    <mergeCell ref="A59:J59"/>
    <mergeCell ref="A61:L61"/>
    <mergeCell ref="A62:L62"/>
    <mergeCell ref="A63:L63"/>
    <mergeCell ref="A70:H70"/>
    <mergeCell ref="D44:E44"/>
    <mergeCell ref="D45:E45"/>
    <mergeCell ref="D46:E46"/>
    <mergeCell ref="A101:L101"/>
    <mergeCell ref="A76:H76"/>
    <mergeCell ref="A81:L81"/>
    <mergeCell ref="A82:L82"/>
    <mergeCell ref="A87:L87"/>
    <mergeCell ref="A91:L91"/>
    <mergeCell ref="A93:L93"/>
    <mergeCell ref="A98:L98"/>
    <mergeCell ref="A74:L74"/>
    <mergeCell ref="A79:L79"/>
    <mergeCell ref="A66:B66"/>
    <mergeCell ref="A65:B65"/>
    <mergeCell ref="A100:L100"/>
  </mergeCells>
  <phoneticPr fontId="4" type="noConversion"/>
  <pageMargins left="0.48" right="0.12" top="0.52" bottom="1" header="0.72" footer="0.5"/>
  <pageSetup scale="78" orientation="portrait" horizontalDpi="4294967294" r:id="rId1"/>
  <headerFooter alignWithMargins="0"/>
  <tableParts count="2">
    <tablePart r:id="rId2"/>
    <tablePart r:id="rId3"/>
  </tableParts>
</worksheet>
</file>

<file path=xl/worksheets/sheet2.xml><?xml version="1.0" encoding="utf-8"?>
<worksheet xmlns="http://schemas.openxmlformats.org/spreadsheetml/2006/main" xmlns:r="http://schemas.openxmlformats.org/officeDocument/2006/relationships">
  <sheetPr>
    <pageSetUpPr fitToPage="1"/>
  </sheetPr>
  <dimension ref="A1:HZ126"/>
  <sheetViews>
    <sheetView tabSelected="1" topLeftCell="A16" zoomScale="80" zoomScaleNormal="80" workbookViewId="0">
      <selection activeCell="B6" sqref="B6"/>
    </sheetView>
  </sheetViews>
  <sheetFormatPr defaultRowHeight="12.75"/>
  <cols>
    <col min="1" max="1" width="13.7109375" customWidth="1"/>
    <col min="2" max="2" width="20.42578125" customWidth="1"/>
    <col min="3" max="3" width="39.5703125" customWidth="1"/>
    <col min="4" max="4" width="10.42578125" customWidth="1"/>
    <col min="5" max="5" width="12.28515625" customWidth="1"/>
    <col min="6" max="7" width="10.42578125" customWidth="1"/>
    <col min="8" max="8" width="16.140625" customWidth="1"/>
    <col min="9" max="9" width="11.42578125" customWidth="1"/>
    <col min="10" max="10" width="9.28515625" customWidth="1"/>
    <col min="11" max="12" width="11.42578125" customWidth="1"/>
    <col min="13" max="13" width="14.7109375" customWidth="1"/>
    <col min="14" max="14" width="13" customWidth="1"/>
    <col min="15" max="16" width="13.85546875" bestFit="1" customWidth="1"/>
  </cols>
  <sheetData>
    <row r="1" spans="1:234" s="8" customFormat="1" ht="30.75" customHeight="1">
      <c r="D1" s="8" t="s">
        <v>268</v>
      </c>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row>
    <row r="2" spans="1:234" ht="15">
      <c r="A2" s="15" t="s">
        <v>4</v>
      </c>
      <c r="B2" s="16" t="s">
        <v>346</v>
      </c>
      <c r="C2" s="18"/>
      <c r="D2" s="3"/>
      <c r="E2" s="3"/>
      <c r="F2" s="3"/>
      <c r="G2" s="3"/>
      <c r="H2" s="1"/>
      <c r="I2" s="1"/>
      <c r="J2" s="1"/>
      <c r="K2" s="1"/>
    </row>
    <row r="3" spans="1:234" ht="15">
      <c r="A3" s="15" t="s">
        <v>5</v>
      </c>
      <c r="B3" s="16" t="s">
        <v>347</v>
      </c>
      <c r="C3" s="18"/>
      <c r="D3" s="3"/>
      <c r="E3" s="3"/>
      <c r="F3" s="3"/>
      <c r="G3" s="3"/>
      <c r="H3" s="1"/>
      <c r="I3" s="1"/>
      <c r="J3" s="1"/>
      <c r="K3" s="1"/>
    </row>
    <row r="4" spans="1:234" ht="15">
      <c r="A4" s="15" t="s">
        <v>6</v>
      </c>
      <c r="B4" s="16" t="s">
        <v>348</v>
      </c>
      <c r="C4" s="18"/>
      <c r="D4" s="3"/>
      <c r="E4" s="3"/>
      <c r="F4" s="3"/>
      <c r="G4" s="3"/>
      <c r="H4" s="1"/>
      <c r="I4" s="1"/>
      <c r="J4" s="1"/>
      <c r="K4" s="1"/>
    </row>
    <row r="5" spans="1:234" ht="15">
      <c r="A5" s="15" t="s">
        <v>7</v>
      </c>
      <c r="B5" s="16" t="s">
        <v>452</v>
      </c>
      <c r="C5" s="18"/>
      <c r="D5" s="3"/>
      <c r="F5" s="3"/>
      <c r="G5" s="3"/>
      <c r="H5" s="1"/>
      <c r="I5" s="1"/>
      <c r="J5" s="1"/>
      <c r="K5" s="1"/>
    </row>
    <row r="6" spans="1:234" ht="26.25">
      <c r="A6" s="17" t="s">
        <v>270</v>
      </c>
      <c r="B6" s="16" t="s">
        <v>358</v>
      </c>
      <c r="C6" s="18"/>
      <c r="D6" s="2"/>
      <c r="E6" s="2"/>
      <c r="F6" s="2"/>
      <c r="G6" s="1"/>
      <c r="H6" s="1"/>
      <c r="I6" s="1"/>
      <c r="J6" s="1"/>
      <c r="K6" s="1"/>
    </row>
    <row r="8" spans="1:234" s="21" customFormat="1" ht="27" customHeight="1">
      <c r="A8" s="21" t="s">
        <v>266</v>
      </c>
      <c r="B8" s="21" t="s">
        <v>265</v>
      </c>
      <c r="C8" s="21" t="s">
        <v>1</v>
      </c>
      <c r="D8" s="195" t="s">
        <v>280</v>
      </c>
      <c r="E8" s="196"/>
      <c r="F8" s="196"/>
      <c r="G8" s="196"/>
      <c r="H8" s="197"/>
      <c r="I8" s="199" t="s">
        <v>285</v>
      </c>
      <c r="J8" s="200"/>
      <c r="K8" s="200"/>
      <c r="L8" s="200"/>
      <c r="M8" s="200"/>
      <c r="N8" s="200"/>
      <c r="O8" s="200"/>
      <c r="P8" s="44"/>
    </row>
    <row r="9" spans="1:234" s="4" customFormat="1" ht="12.75" customHeight="1">
      <c r="A9" t="s">
        <v>271</v>
      </c>
      <c r="C9" s="9"/>
      <c r="D9" s="29" t="s">
        <v>282</v>
      </c>
      <c r="E9" s="14" t="s">
        <v>267</v>
      </c>
      <c r="F9" s="29" t="s">
        <v>283</v>
      </c>
      <c r="G9" s="14" t="s">
        <v>267</v>
      </c>
      <c r="H9" s="29" t="s">
        <v>281</v>
      </c>
      <c r="I9" s="32" t="s">
        <v>359</v>
      </c>
      <c r="J9" s="33" t="s">
        <v>267</v>
      </c>
      <c r="K9" s="32" t="s">
        <v>360</v>
      </c>
      <c r="L9" s="33" t="s">
        <v>267</v>
      </c>
      <c r="M9" s="32" t="s">
        <v>361</v>
      </c>
      <c r="N9" s="33" t="s">
        <v>267</v>
      </c>
      <c r="O9" s="32" t="s">
        <v>281</v>
      </c>
      <c r="P9" s="30" t="s">
        <v>284</v>
      </c>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row>
    <row r="10" spans="1:234" s="4" customFormat="1" ht="12.75" customHeight="1">
      <c r="A10" t="s">
        <v>8</v>
      </c>
      <c r="B10" s="4" t="s">
        <v>9</v>
      </c>
      <c r="C10" s="4" t="s">
        <v>10</v>
      </c>
      <c r="D10" s="6" t="s">
        <v>11</v>
      </c>
      <c r="E10" s="6" t="s">
        <v>12</v>
      </c>
      <c r="F10" s="6" t="s">
        <v>13</v>
      </c>
      <c r="G10" s="6" t="s">
        <v>14</v>
      </c>
      <c r="H10" s="6" t="s">
        <v>16</v>
      </c>
      <c r="I10" s="4" t="s">
        <v>17</v>
      </c>
      <c r="J10" s="4" t="s">
        <v>18</v>
      </c>
      <c r="K10" s="4" t="s">
        <v>19</v>
      </c>
      <c r="L10" s="4" t="s">
        <v>20</v>
      </c>
      <c r="M10" s="4" t="s">
        <v>139</v>
      </c>
      <c r="N10" s="4" t="s">
        <v>21</v>
      </c>
      <c r="O10" s="4" t="s">
        <v>22</v>
      </c>
      <c r="P10" s="4" t="s">
        <v>36</v>
      </c>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row>
    <row r="11" spans="1:234" s="4" customFormat="1" ht="12.75" customHeight="1">
      <c r="A11" s="6">
        <v>1</v>
      </c>
      <c r="B11" s="125" t="s">
        <v>410</v>
      </c>
      <c r="C11" s="126" t="s">
        <v>411</v>
      </c>
      <c r="D11" s="130">
        <v>5</v>
      </c>
      <c r="E11" s="31">
        <f>('Evaluation worksheet_Internal'!$D11/5)*100</f>
        <v>100</v>
      </c>
      <c r="F11" s="141">
        <v>5</v>
      </c>
      <c r="G11" s="31">
        <f>('Evaluation worksheet_Internal'!$F11/5)*100</f>
        <v>100</v>
      </c>
      <c r="H11" s="143">
        <f>D11+F11</f>
        <v>10</v>
      </c>
      <c r="I11" s="145">
        <v>3</v>
      </c>
      <c r="J11" s="31">
        <f>('Evaluation worksheet_Internal'!$I11/3)*100</f>
        <v>100</v>
      </c>
      <c r="K11" s="146">
        <v>3</v>
      </c>
      <c r="L11" s="22">
        <f>('Evaluation worksheet_Internal'!$K11/3)*100</f>
        <v>100</v>
      </c>
      <c r="M11" s="147">
        <v>3</v>
      </c>
      <c r="N11" s="22">
        <f>('Evaluation worksheet_Internal'!$M11/4)*100</f>
        <v>75</v>
      </c>
      <c r="O11" s="148">
        <v>9</v>
      </c>
      <c r="P11" s="163">
        <v>19</v>
      </c>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row>
    <row r="12" spans="1:234" s="4" customFormat="1" ht="12.75" customHeight="1">
      <c r="A12" s="6">
        <v>2</v>
      </c>
      <c r="B12" s="125" t="s">
        <v>412</v>
      </c>
      <c r="C12" s="126" t="s">
        <v>413</v>
      </c>
      <c r="D12" s="130">
        <v>5</v>
      </c>
      <c r="E12" s="31">
        <f>('Evaluation worksheet_Internal'!$D12/5)*100</f>
        <v>100</v>
      </c>
      <c r="F12" s="141">
        <v>5</v>
      </c>
      <c r="G12" s="31">
        <f>('Evaluation worksheet_Internal'!$F12/5)*100</f>
        <v>100</v>
      </c>
      <c r="H12" s="143">
        <f t="shared" ref="H12:H30" si="0">D12+F12</f>
        <v>10</v>
      </c>
      <c r="I12" s="145">
        <v>3</v>
      </c>
      <c r="J12" s="31">
        <f>('Evaluation worksheet_Internal'!$I12/3)*100</f>
        <v>100</v>
      </c>
      <c r="K12" s="146">
        <v>3</v>
      </c>
      <c r="L12" s="22">
        <f>('Evaluation worksheet_Internal'!$K12/3)*100</f>
        <v>100</v>
      </c>
      <c r="M12" s="147">
        <v>3</v>
      </c>
      <c r="N12" s="22">
        <f>('Evaluation worksheet_Internal'!$M12/4)*100</f>
        <v>75</v>
      </c>
      <c r="O12" s="148">
        <v>9</v>
      </c>
      <c r="P12" s="163">
        <v>19</v>
      </c>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row>
    <row r="13" spans="1:234" s="4" customFormat="1" ht="12.75" customHeight="1">
      <c r="A13" s="6">
        <v>3</v>
      </c>
      <c r="B13" s="125" t="s">
        <v>414</v>
      </c>
      <c r="C13" s="126" t="s">
        <v>415</v>
      </c>
      <c r="D13" s="130">
        <v>5</v>
      </c>
      <c r="E13" s="31">
        <f>('Evaluation worksheet_Internal'!$D13/5)*100</f>
        <v>100</v>
      </c>
      <c r="F13" s="141">
        <v>5</v>
      </c>
      <c r="G13" s="31">
        <f>('Evaluation worksheet_Internal'!$F13/5)*100</f>
        <v>100</v>
      </c>
      <c r="H13" s="143">
        <f t="shared" si="0"/>
        <v>10</v>
      </c>
      <c r="I13" s="145">
        <v>3</v>
      </c>
      <c r="J13" s="31">
        <f>('Evaluation worksheet_Internal'!$I13/3)*100</f>
        <v>100</v>
      </c>
      <c r="K13" s="146">
        <v>3</v>
      </c>
      <c r="L13" s="22">
        <f>('Evaluation worksheet_Internal'!$K13/3)*100</f>
        <v>100</v>
      </c>
      <c r="M13" s="147">
        <v>2</v>
      </c>
      <c r="N13" s="22">
        <f>('Evaluation worksheet_Internal'!$M13/4)*100</f>
        <v>50</v>
      </c>
      <c r="O13" s="148">
        <v>8</v>
      </c>
      <c r="P13" s="163">
        <v>18</v>
      </c>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row>
    <row r="14" spans="1:234" s="4" customFormat="1" ht="12.75" customHeight="1">
      <c r="A14" s="6">
        <v>4</v>
      </c>
      <c r="B14" s="125" t="s">
        <v>416</v>
      </c>
      <c r="C14" s="126" t="s">
        <v>417</v>
      </c>
      <c r="D14" s="130">
        <v>5</v>
      </c>
      <c r="E14" s="31">
        <f>('Evaluation worksheet_Internal'!$D14/5)*100</f>
        <v>100</v>
      </c>
      <c r="F14" s="141">
        <v>5</v>
      </c>
      <c r="G14" s="31">
        <f>('Evaluation worksheet_Internal'!$F14/5)*100</f>
        <v>100</v>
      </c>
      <c r="H14" s="143">
        <f t="shared" si="0"/>
        <v>10</v>
      </c>
      <c r="I14" s="145">
        <v>3</v>
      </c>
      <c r="J14" s="31">
        <f>('Evaluation worksheet_Internal'!$I14/3)*100</f>
        <v>100</v>
      </c>
      <c r="K14" s="146">
        <v>3</v>
      </c>
      <c r="L14" s="22">
        <f>('Evaluation worksheet_Internal'!$K14/3)*100</f>
        <v>100</v>
      </c>
      <c r="M14" s="147">
        <v>2</v>
      </c>
      <c r="N14" s="22">
        <f>('Evaluation worksheet_Internal'!$M14/4)*100</f>
        <v>50</v>
      </c>
      <c r="O14" s="148">
        <v>8</v>
      </c>
      <c r="P14" s="163">
        <v>18</v>
      </c>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row>
    <row r="15" spans="1:234" s="4" customFormat="1" ht="12.75" customHeight="1">
      <c r="A15" s="6">
        <v>5</v>
      </c>
      <c r="B15" s="125" t="s">
        <v>418</v>
      </c>
      <c r="C15" s="126" t="s">
        <v>419</v>
      </c>
      <c r="D15" s="130">
        <v>5</v>
      </c>
      <c r="E15" s="31">
        <f>('Evaluation worksheet_Internal'!$D15/5)*100</f>
        <v>100</v>
      </c>
      <c r="F15" s="141">
        <v>5</v>
      </c>
      <c r="G15" s="31">
        <f>('Evaluation worksheet_Internal'!$F15/5)*100</f>
        <v>100</v>
      </c>
      <c r="H15" s="143">
        <f t="shared" si="0"/>
        <v>10</v>
      </c>
      <c r="I15" s="145">
        <v>3</v>
      </c>
      <c r="J15" s="31">
        <f>('Evaluation worksheet_Internal'!$I15/3)*100</f>
        <v>100</v>
      </c>
      <c r="K15" s="146">
        <v>3</v>
      </c>
      <c r="L15" s="22">
        <f>('Evaluation worksheet_Internal'!$K15/3)*100</f>
        <v>100</v>
      </c>
      <c r="M15" s="147">
        <v>2</v>
      </c>
      <c r="N15" s="22">
        <f>('Evaluation worksheet_Internal'!$M15/4)*100</f>
        <v>50</v>
      </c>
      <c r="O15" s="148">
        <v>8</v>
      </c>
      <c r="P15" s="163">
        <v>18</v>
      </c>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row>
    <row r="16" spans="1:234" s="4" customFormat="1" ht="12.75" customHeight="1">
      <c r="A16" s="6">
        <v>6</v>
      </c>
      <c r="B16" s="125" t="s">
        <v>420</v>
      </c>
      <c r="C16" s="126" t="s">
        <v>421</v>
      </c>
      <c r="D16" s="130">
        <v>5</v>
      </c>
      <c r="E16" s="31">
        <f>('Evaluation worksheet_Internal'!$D16/5)*100</f>
        <v>100</v>
      </c>
      <c r="F16" s="141">
        <v>5</v>
      </c>
      <c r="G16" s="31">
        <f>('Evaluation worksheet_Internal'!$F16/5)*100</f>
        <v>100</v>
      </c>
      <c r="H16" s="143">
        <f t="shared" si="0"/>
        <v>10</v>
      </c>
      <c r="I16" s="145">
        <v>3</v>
      </c>
      <c r="J16" s="31">
        <f>('Evaluation worksheet_Internal'!$I16/3)*100</f>
        <v>100</v>
      </c>
      <c r="K16" s="146">
        <v>3</v>
      </c>
      <c r="L16" s="22">
        <f>('Evaluation worksheet_Internal'!$K16/3)*100</f>
        <v>100</v>
      </c>
      <c r="M16" s="147">
        <v>3</v>
      </c>
      <c r="N16" s="22">
        <f>('Evaluation worksheet_Internal'!$M16/4)*100</f>
        <v>75</v>
      </c>
      <c r="O16" s="148">
        <v>9</v>
      </c>
      <c r="P16" s="163">
        <v>19</v>
      </c>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row>
    <row r="17" spans="1:234" s="4" customFormat="1" ht="12.75" customHeight="1">
      <c r="A17" s="6">
        <v>7</v>
      </c>
      <c r="B17" s="125" t="s">
        <v>422</v>
      </c>
      <c r="C17" s="126" t="s">
        <v>423</v>
      </c>
      <c r="D17" s="130">
        <v>5</v>
      </c>
      <c r="E17" s="31">
        <f>('Evaluation worksheet_Internal'!$D17/5)*100</f>
        <v>100</v>
      </c>
      <c r="F17" s="141">
        <v>5</v>
      </c>
      <c r="G17" s="31">
        <f>('Evaluation worksheet_Internal'!$F17/5)*100</f>
        <v>100</v>
      </c>
      <c r="H17" s="143">
        <f t="shared" si="0"/>
        <v>10</v>
      </c>
      <c r="I17" s="145">
        <v>3</v>
      </c>
      <c r="J17" s="31">
        <f>('Evaluation worksheet_Internal'!$I17/3)*100</f>
        <v>100</v>
      </c>
      <c r="K17" s="146">
        <v>3</v>
      </c>
      <c r="L17" s="22">
        <f>('Evaluation worksheet_Internal'!$K17/3)*100</f>
        <v>100</v>
      </c>
      <c r="M17" s="147">
        <v>3</v>
      </c>
      <c r="N17" s="22">
        <f>('Evaluation worksheet_Internal'!$M17/4)*100</f>
        <v>75</v>
      </c>
      <c r="O17" s="148">
        <v>9</v>
      </c>
      <c r="P17" s="163">
        <v>19</v>
      </c>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row>
    <row r="18" spans="1:234" s="4" customFormat="1" ht="12.75" customHeight="1">
      <c r="A18" s="6">
        <v>8</v>
      </c>
      <c r="B18" s="125" t="s">
        <v>424</v>
      </c>
      <c r="C18" s="126" t="s">
        <v>425</v>
      </c>
      <c r="D18" s="130">
        <v>5</v>
      </c>
      <c r="E18" s="31">
        <f>('Evaluation worksheet_Internal'!$D18/5)*100</f>
        <v>100</v>
      </c>
      <c r="F18" s="141">
        <v>5</v>
      </c>
      <c r="G18" s="31">
        <f>('Evaluation worksheet_Internal'!$F18/5)*100</f>
        <v>100</v>
      </c>
      <c r="H18" s="143">
        <f t="shared" si="0"/>
        <v>10</v>
      </c>
      <c r="I18" s="145">
        <v>3</v>
      </c>
      <c r="J18" s="31">
        <f>('Evaluation worksheet_Internal'!$I18/3)*100</f>
        <v>100</v>
      </c>
      <c r="K18" s="146">
        <v>3</v>
      </c>
      <c r="L18" s="22">
        <f>('Evaluation worksheet_Internal'!$K18/3)*100</f>
        <v>100</v>
      </c>
      <c r="M18" s="147">
        <v>3</v>
      </c>
      <c r="N18" s="22">
        <f>('Evaluation worksheet_Internal'!$M18/4)*100</f>
        <v>75</v>
      </c>
      <c r="O18" s="148">
        <v>9</v>
      </c>
      <c r="P18" s="163">
        <v>19</v>
      </c>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row>
    <row r="19" spans="1:234" s="4" customFormat="1" ht="12.75" customHeight="1">
      <c r="A19" s="6">
        <v>9</v>
      </c>
      <c r="B19" s="125" t="s">
        <v>426</v>
      </c>
      <c r="C19" s="126" t="s">
        <v>427</v>
      </c>
      <c r="D19" s="130">
        <v>5</v>
      </c>
      <c r="E19" s="31">
        <f>('Evaluation worksheet_Internal'!$D19/5)*100</f>
        <v>100</v>
      </c>
      <c r="F19" s="141">
        <v>5</v>
      </c>
      <c r="G19" s="31">
        <f>('Evaluation worksheet_Internal'!$F19/5)*100</f>
        <v>100</v>
      </c>
      <c r="H19" s="143">
        <f t="shared" si="0"/>
        <v>10</v>
      </c>
      <c r="I19" s="145">
        <v>3</v>
      </c>
      <c r="J19" s="31">
        <f>('Evaluation worksheet_Internal'!$I19/3)*100</f>
        <v>100</v>
      </c>
      <c r="K19" s="146">
        <v>3</v>
      </c>
      <c r="L19" s="22">
        <f>('Evaluation worksheet_Internal'!$K19/3)*100</f>
        <v>100</v>
      </c>
      <c r="M19" s="147">
        <v>2</v>
      </c>
      <c r="N19" s="22">
        <f>('Evaluation worksheet_Internal'!$M19/4)*100</f>
        <v>50</v>
      </c>
      <c r="O19" s="148">
        <v>8</v>
      </c>
      <c r="P19" s="163">
        <v>18</v>
      </c>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row>
    <row r="20" spans="1:234" s="4" customFormat="1" ht="12.75" customHeight="1">
      <c r="A20" s="6">
        <v>10</v>
      </c>
      <c r="B20" s="125" t="s">
        <v>428</v>
      </c>
      <c r="C20" s="126" t="s">
        <v>429</v>
      </c>
      <c r="D20" s="130">
        <v>5</v>
      </c>
      <c r="E20" s="31">
        <f>('Evaluation worksheet_Internal'!$D20/5)*100</f>
        <v>100</v>
      </c>
      <c r="F20" s="141">
        <v>5</v>
      </c>
      <c r="G20" s="31">
        <f>('Evaluation worksheet_Internal'!$F20/5)*100</f>
        <v>100</v>
      </c>
      <c r="H20" s="143">
        <f t="shared" si="0"/>
        <v>10</v>
      </c>
      <c r="I20" s="145">
        <v>3</v>
      </c>
      <c r="J20" s="31">
        <f>('Evaluation worksheet_Internal'!$I20/3)*100</f>
        <v>100</v>
      </c>
      <c r="K20" s="146">
        <v>3</v>
      </c>
      <c r="L20" s="22">
        <f>('Evaluation worksheet_Internal'!$K20/3)*100</f>
        <v>100</v>
      </c>
      <c r="M20" s="147">
        <v>3</v>
      </c>
      <c r="N20" s="22">
        <f>('Evaluation worksheet_Internal'!$M20/4)*100</f>
        <v>75</v>
      </c>
      <c r="O20" s="148">
        <v>9</v>
      </c>
      <c r="P20" s="163">
        <v>19</v>
      </c>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row>
    <row r="21" spans="1:234" s="4" customFormat="1" ht="12.75" customHeight="1">
      <c r="A21" s="6">
        <v>11</v>
      </c>
      <c r="B21" s="125" t="s">
        <v>430</v>
      </c>
      <c r="C21" s="126" t="s">
        <v>431</v>
      </c>
      <c r="D21" s="130">
        <v>5</v>
      </c>
      <c r="E21" s="31">
        <f>('Evaluation worksheet_Internal'!$D21/5)*100</f>
        <v>100</v>
      </c>
      <c r="F21" s="141">
        <v>5</v>
      </c>
      <c r="G21" s="31">
        <f>('Evaluation worksheet_Internal'!$F21/5)*100</f>
        <v>100</v>
      </c>
      <c r="H21" s="143">
        <f t="shared" si="0"/>
        <v>10</v>
      </c>
      <c r="I21" s="145">
        <v>3</v>
      </c>
      <c r="J21" s="31">
        <f>('Evaluation worksheet_Internal'!$I21/3)*100</f>
        <v>100</v>
      </c>
      <c r="K21" s="146">
        <v>3</v>
      </c>
      <c r="L21" s="22">
        <f>('Evaluation worksheet_Internal'!$K21/3)*100</f>
        <v>100</v>
      </c>
      <c r="M21" s="147">
        <v>2</v>
      </c>
      <c r="N21" s="22">
        <f>('Evaluation worksheet_Internal'!$M21/4)*100</f>
        <v>50</v>
      </c>
      <c r="O21" s="148">
        <v>8</v>
      </c>
      <c r="P21" s="163">
        <v>18</v>
      </c>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row>
    <row r="22" spans="1:234" s="4" customFormat="1" ht="12.75" customHeight="1">
      <c r="A22" s="6">
        <v>12</v>
      </c>
      <c r="B22" s="125" t="s">
        <v>432</v>
      </c>
      <c r="C22" s="126" t="s">
        <v>433</v>
      </c>
      <c r="D22" s="130">
        <v>5</v>
      </c>
      <c r="E22" s="31">
        <f>('Evaluation worksheet_Internal'!$D22/5)*100</f>
        <v>100</v>
      </c>
      <c r="F22" s="141">
        <v>5</v>
      </c>
      <c r="G22" s="31">
        <f>('Evaluation worksheet_Internal'!$F22/5)*100</f>
        <v>100</v>
      </c>
      <c r="H22" s="143">
        <f t="shared" si="0"/>
        <v>10</v>
      </c>
      <c r="I22" s="145">
        <v>3</v>
      </c>
      <c r="J22" s="31">
        <f>('Evaluation worksheet_Internal'!$I22/3)*100</f>
        <v>100</v>
      </c>
      <c r="K22" s="146">
        <v>3</v>
      </c>
      <c r="L22" s="22">
        <f>('Evaluation worksheet_Internal'!$K22/3)*100</f>
        <v>100</v>
      </c>
      <c r="M22" s="147">
        <v>3</v>
      </c>
      <c r="N22" s="22">
        <f>('Evaluation worksheet_Internal'!$M22/4)*100</f>
        <v>75</v>
      </c>
      <c r="O22" s="148">
        <v>9</v>
      </c>
      <c r="P22" s="163">
        <v>19</v>
      </c>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row>
    <row r="23" spans="1:234" s="4" customFormat="1" ht="12.75" customHeight="1">
      <c r="A23" s="6">
        <v>13</v>
      </c>
      <c r="B23" s="125" t="s">
        <v>434</v>
      </c>
      <c r="C23" s="126" t="s">
        <v>435</v>
      </c>
      <c r="D23" s="130">
        <v>5</v>
      </c>
      <c r="E23" s="31">
        <f>('Evaluation worksheet_Internal'!$D23/5)*100</f>
        <v>100</v>
      </c>
      <c r="F23" s="141">
        <v>5</v>
      </c>
      <c r="G23" s="31">
        <f>('Evaluation worksheet_Internal'!$F23/5)*100</f>
        <v>100</v>
      </c>
      <c r="H23" s="143">
        <f t="shared" si="0"/>
        <v>10</v>
      </c>
      <c r="I23" s="145">
        <v>3</v>
      </c>
      <c r="J23" s="31">
        <f>('Evaluation worksheet_Internal'!$I23/3)*100</f>
        <v>100</v>
      </c>
      <c r="K23" s="146">
        <v>3</v>
      </c>
      <c r="L23" s="22">
        <f>('Evaluation worksheet_Internal'!$K23/3)*100</f>
        <v>100</v>
      </c>
      <c r="M23" s="147">
        <v>3</v>
      </c>
      <c r="N23" s="22">
        <f>('Evaluation worksheet_Internal'!$M23/4)*100</f>
        <v>75</v>
      </c>
      <c r="O23" s="148">
        <v>9</v>
      </c>
      <c r="P23" s="163">
        <v>19</v>
      </c>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row>
    <row r="24" spans="1:234" s="4" customFormat="1" ht="12.75" customHeight="1">
      <c r="A24" s="6">
        <v>14</v>
      </c>
      <c r="B24" s="125" t="s">
        <v>436</v>
      </c>
      <c r="C24" s="126" t="s">
        <v>437</v>
      </c>
      <c r="D24" s="130">
        <v>5</v>
      </c>
      <c r="E24" s="31">
        <f>('Evaluation worksheet_Internal'!$D24/5)*100</f>
        <v>100</v>
      </c>
      <c r="F24" s="141">
        <v>5</v>
      </c>
      <c r="G24" s="31">
        <f>('Evaluation worksheet_Internal'!$F24/5)*100</f>
        <v>100</v>
      </c>
      <c r="H24" s="143">
        <f t="shared" si="0"/>
        <v>10</v>
      </c>
      <c r="I24" s="145">
        <v>3</v>
      </c>
      <c r="J24" s="31">
        <f>('Evaluation worksheet_Internal'!$I24/3)*100</f>
        <v>100</v>
      </c>
      <c r="K24" s="146">
        <v>3</v>
      </c>
      <c r="L24" s="22">
        <f>('Evaluation worksheet_Internal'!$K24/3)*100</f>
        <v>100</v>
      </c>
      <c r="M24" s="147">
        <v>2</v>
      </c>
      <c r="N24" s="22">
        <f>('Evaluation worksheet_Internal'!$M24/4)*100</f>
        <v>50</v>
      </c>
      <c r="O24" s="148">
        <v>8</v>
      </c>
      <c r="P24" s="163">
        <v>18</v>
      </c>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row>
    <row r="25" spans="1:234" s="4" customFormat="1" ht="12.75" customHeight="1">
      <c r="A25" s="6">
        <v>15</v>
      </c>
      <c r="B25" s="125" t="s">
        <v>438</v>
      </c>
      <c r="C25" s="126" t="s">
        <v>439</v>
      </c>
      <c r="D25" s="130">
        <v>5</v>
      </c>
      <c r="E25" s="31">
        <f>('Evaluation worksheet_Internal'!$D25/5)*100</f>
        <v>100</v>
      </c>
      <c r="F25" s="141">
        <v>5</v>
      </c>
      <c r="G25" s="31">
        <f>('Evaluation worksheet_Internal'!$F25/5)*100</f>
        <v>100</v>
      </c>
      <c r="H25" s="143">
        <f t="shared" si="0"/>
        <v>10</v>
      </c>
      <c r="I25" s="145">
        <v>3</v>
      </c>
      <c r="J25" s="31">
        <f>('Evaluation worksheet_Internal'!$I25/3)*100</f>
        <v>100</v>
      </c>
      <c r="K25" s="146">
        <v>3</v>
      </c>
      <c r="L25" s="22">
        <f>('Evaluation worksheet_Internal'!$K25/3)*100</f>
        <v>100</v>
      </c>
      <c r="M25" s="147">
        <v>3</v>
      </c>
      <c r="N25" s="22">
        <f>('Evaluation worksheet_Internal'!$M25/4)*100</f>
        <v>75</v>
      </c>
      <c r="O25" s="148">
        <v>9</v>
      </c>
      <c r="P25" s="163">
        <v>19</v>
      </c>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row>
    <row r="26" spans="1:234" s="4" customFormat="1" ht="12.75" customHeight="1">
      <c r="A26" s="6">
        <v>16</v>
      </c>
      <c r="B26" s="157" t="s">
        <v>440</v>
      </c>
      <c r="C26" s="158" t="s">
        <v>441</v>
      </c>
      <c r="D26" s="159">
        <v>5</v>
      </c>
      <c r="E26" s="31">
        <f>('Evaluation worksheet_Internal'!$D26/5)*100</f>
        <v>100</v>
      </c>
      <c r="F26" s="159">
        <v>5</v>
      </c>
      <c r="G26" s="31">
        <f>('Evaluation worksheet_Internal'!$F26/5)*100</f>
        <v>100</v>
      </c>
      <c r="H26" s="143">
        <f t="shared" si="0"/>
        <v>10</v>
      </c>
      <c r="I26" s="148">
        <v>3</v>
      </c>
      <c r="J26" s="31">
        <f>('Evaluation worksheet_Internal'!$I26/3)*100</f>
        <v>100</v>
      </c>
      <c r="K26" s="148">
        <v>3</v>
      </c>
      <c r="L26" s="22">
        <f>('Evaluation worksheet_Internal'!$K26/3)*100</f>
        <v>100</v>
      </c>
      <c r="M26" s="160">
        <v>2</v>
      </c>
      <c r="N26" s="161">
        <f>('Evaluation worksheet_Internal'!$M26/4)*100</f>
        <v>50</v>
      </c>
      <c r="O26" s="162">
        <v>8</v>
      </c>
      <c r="P26" s="163">
        <v>18</v>
      </c>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row>
    <row r="27" spans="1:234" s="4" customFormat="1" ht="12.75" customHeight="1">
      <c r="A27" s="6">
        <v>17</v>
      </c>
      <c r="B27" s="157" t="s">
        <v>442</v>
      </c>
      <c r="C27" s="158" t="s">
        <v>443</v>
      </c>
      <c r="D27" s="159">
        <v>5</v>
      </c>
      <c r="E27" s="31">
        <f>('Evaluation worksheet_Internal'!$D27/5)*100</f>
        <v>100</v>
      </c>
      <c r="F27" s="159">
        <v>5</v>
      </c>
      <c r="G27" s="31">
        <f>('Evaluation worksheet_Internal'!$F27/5)*100</f>
        <v>100</v>
      </c>
      <c r="H27" s="143">
        <f t="shared" si="0"/>
        <v>10</v>
      </c>
      <c r="I27" s="148">
        <v>3</v>
      </c>
      <c r="J27" s="31">
        <f>('Evaluation worksheet_Internal'!$I27/3)*100</f>
        <v>100</v>
      </c>
      <c r="K27" s="148">
        <v>3</v>
      </c>
      <c r="L27" s="22">
        <f>('Evaluation worksheet_Internal'!$K27/3)*100</f>
        <v>100</v>
      </c>
      <c r="M27" s="160">
        <v>3</v>
      </c>
      <c r="N27" s="161">
        <f>('Evaluation worksheet_Internal'!$M27/4)*100</f>
        <v>75</v>
      </c>
      <c r="O27" s="162">
        <v>9</v>
      </c>
      <c r="P27" s="163">
        <v>19</v>
      </c>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row>
    <row r="28" spans="1:234" s="4" customFormat="1" ht="12.75" customHeight="1">
      <c r="A28" s="6">
        <v>18</v>
      </c>
      <c r="B28" s="157" t="s">
        <v>444</v>
      </c>
      <c r="C28" s="158" t="s">
        <v>445</v>
      </c>
      <c r="D28" s="159">
        <v>5</v>
      </c>
      <c r="E28" s="31">
        <f>('Evaluation worksheet_Internal'!$D28/5)*100</f>
        <v>100</v>
      </c>
      <c r="F28" s="159">
        <v>5</v>
      </c>
      <c r="G28" s="31">
        <f>('Evaluation worksheet_Internal'!$F28/5)*100</f>
        <v>100</v>
      </c>
      <c r="H28" s="143">
        <f t="shared" si="0"/>
        <v>10</v>
      </c>
      <c r="I28" s="148">
        <v>3</v>
      </c>
      <c r="J28" s="31">
        <f>('Evaluation worksheet_Internal'!$I28/3)*100</f>
        <v>100</v>
      </c>
      <c r="K28" s="148">
        <v>3</v>
      </c>
      <c r="L28" s="22">
        <f>('Evaluation worksheet_Internal'!$K28/3)*100</f>
        <v>100</v>
      </c>
      <c r="M28" s="160">
        <v>3</v>
      </c>
      <c r="N28" s="161">
        <f>('Evaluation worksheet_Internal'!$M28/4)*100</f>
        <v>75</v>
      </c>
      <c r="O28" s="162">
        <v>9</v>
      </c>
      <c r="P28" s="163">
        <v>19</v>
      </c>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row>
    <row r="29" spans="1:234" s="4" customFormat="1" ht="12.75" customHeight="1">
      <c r="A29" s="6">
        <v>19</v>
      </c>
      <c r="B29" s="125" t="s">
        <v>446</v>
      </c>
      <c r="C29" s="127" t="s">
        <v>447</v>
      </c>
      <c r="D29" s="130">
        <v>5</v>
      </c>
      <c r="E29" s="31">
        <f>('Evaluation worksheet_Internal'!$D29/5)*100</f>
        <v>100</v>
      </c>
      <c r="F29" s="141">
        <v>5</v>
      </c>
      <c r="G29" s="31">
        <f>('Evaluation worksheet_Internal'!$F29/5)*100</f>
        <v>100</v>
      </c>
      <c r="H29" s="143">
        <f t="shared" si="0"/>
        <v>10</v>
      </c>
      <c r="I29" s="145">
        <v>3</v>
      </c>
      <c r="J29" s="31">
        <f>('Evaluation worksheet_Internal'!$I29/3)*100</f>
        <v>100</v>
      </c>
      <c r="K29" s="146">
        <v>3</v>
      </c>
      <c r="L29" s="22">
        <f>('Evaluation worksheet_Internal'!$K29/3)*100</f>
        <v>100</v>
      </c>
      <c r="M29" s="147">
        <v>3</v>
      </c>
      <c r="N29" s="22">
        <f>('Evaluation worksheet_Internal'!$M29/4)*100</f>
        <v>75</v>
      </c>
      <c r="O29" s="148">
        <v>9</v>
      </c>
      <c r="P29" s="163">
        <v>19</v>
      </c>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row>
    <row r="30" spans="1:234" s="4" customFormat="1" ht="12.75" customHeight="1">
      <c r="A30" s="6">
        <v>20</v>
      </c>
      <c r="B30" s="125" t="s">
        <v>448</v>
      </c>
      <c r="C30" s="126" t="s">
        <v>449</v>
      </c>
      <c r="D30" s="130">
        <v>5</v>
      </c>
      <c r="E30" s="31">
        <f>('Evaluation worksheet_Internal'!$D30/5)*100</f>
        <v>100</v>
      </c>
      <c r="F30" s="141">
        <v>5</v>
      </c>
      <c r="G30" s="31">
        <f>('Evaluation worksheet_Internal'!$F30/5)*100</f>
        <v>100</v>
      </c>
      <c r="H30" s="143">
        <f t="shared" si="0"/>
        <v>10</v>
      </c>
      <c r="I30" s="145">
        <v>3</v>
      </c>
      <c r="J30" s="31">
        <f>('Evaluation worksheet_Internal'!$I30/3)*100</f>
        <v>100</v>
      </c>
      <c r="K30" s="146">
        <v>3</v>
      </c>
      <c r="L30" s="22">
        <f>('Evaluation worksheet_Internal'!$K30/3)*100</f>
        <v>100</v>
      </c>
      <c r="M30" s="147">
        <v>3</v>
      </c>
      <c r="N30" s="22">
        <f>('Evaluation worksheet_Internal'!$M30/4)*100</f>
        <v>75</v>
      </c>
      <c r="O30" s="148">
        <v>9</v>
      </c>
      <c r="P30" s="163">
        <v>19</v>
      </c>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row>
    <row r="31" spans="1:234" s="4" customFormat="1" ht="12.75" customHeight="1">
      <c r="A31" s="193" t="s">
        <v>272</v>
      </c>
      <c r="B31" s="193"/>
      <c r="C31" s="194"/>
      <c r="D31" s="198">
        <f>20-COUNTIF(D11:D30,"=A")</f>
        <v>20</v>
      </c>
      <c r="E31" s="198"/>
      <c r="F31" s="198"/>
      <c r="G31" s="198"/>
      <c r="H31" s="198"/>
      <c r="I31" s="201">
        <f>20-COUNTIF(I11:I30,"=A")</f>
        <v>20</v>
      </c>
      <c r="J31" s="202"/>
      <c r="K31" s="202"/>
      <c r="L31" s="202"/>
      <c r="M31" s="202"/>
      <c r="N31" s="202"/>
      <c r="O31" s="202"/>
      <c r="P31" s="202"/>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row>
    <row r="32" spans="1:234" s="4" customFormat="1" ht="12.75" customHeight="1">
      <c r="A32" s="193" t="s">
        <v>292</v>
      </c>
      <c r="B32" s="193"/>
      <c r="C32" s="194"/>
      <c r="D32" s="49"/>
      <c r="E32" s="49">
        <f>COUNTIF(E11:E30,"&gt;=70")</f>
        <v>20</v>
      </c>
      <c r="F32" s="49"/>
      <c r="G32" s="49">
        <f>COUNTIF(G11:G30,"&gt;=70")</f>
        <v>20</v>
      </c>
      <c r="H32" s="49"/>
      <c r="I32" s="46"/>
      <c r="J32" s="46">
        <f>COUNTIF(J11:J30,"&gt;=70")</f>
        <v>20</v>
      </c>
      <c r="K32" s="46"/>
      <c r="L32" s="46">
        <f>COUNTIF(L11:L30,"&gt;=70")</f>
        <v>20</v>
      </c>
      <c r="M32" s="46"/>
      <c r="N32" s="117">
        <f>COUNTIF(N11:N30,"&gt;=70")</f>
        <v>13</v>
      </c>
      <c r="O32" s="117"/>
      <c r="P32" s="117"/>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row>
    <row r="33" spans="1:232" s="4" customFormat="1" ht="12.75" customHeight="1">
      <c r="A33" s="193" t="s">
        <v>293</v>
      </c>
      <c r="B33" s="193"/>
      <c r="C33" s="194"/>
      <c r="D33" s="49"/>
      <c r="E33" s="49">
        <f>IF(ROUNDUP(E32/D31*100,0)&gt;0,ROUNDUP(E32/D31*100,0)," ")</f>
        <v>100</v>
      </c>
      <c r="F33" s="49" t="str">
        <f t="shared" ref="F33:K33" si="1">IF(ROUNDUP(F32/72*100,0)&gt;0,ROUNDUP(F32/72*100,0)," ")</f>
        <v xml:space="preserve"> </v>
      </c>
      <c r="G33" s="49">
        <f>IF(ROUNDUP(G32/D31*100,0)&gt;0,ROUNDUP(G32/D31*100,0)," ")</f>
        <v>100</v>
      </c>
      <c r="H33" s="49" t="str">
        <f>IF(ROUNDUP(H32/D31*100,0)&gt;0,ROUNDUP(H32/D31*100,0)," ")</f>
        <v xml:space="preserve"> </v>
      </c>
      <c r="I33" s="46" t="str">
        <f t="shared" si="1"/>
        <v xml:space="preserve"> </v>
      </c>
      <c r="J33" s="46">
        <f>IF(ROUNDUP(J32/I31*100,0)&gt;0,ROUNDUP(J32/I31*100,0)," 0")</f>
        <v>100</v>
      </c>
      <c r="K33" s="46" t="str">
        <f t="shared" si="1"/>
        <v xml:space="preserve"> </v>
      </c>
      <c r="L33" s="46">
        <f>IF(ROUNDUP(L32/I31*100,0)&gt;0,ROUNDUP(L32/I31*100,0),"0 ")</f>
        <v>100</v>
      </c>
      <c r="M33" s="46"/>
      <c r="N33" s="117">
        <f>IF(ROUNDUP(N32/I31*100,0)&gt;0,ROUNDUP(N32/I31*100,0),"0 ")</f>
        <v>65</v>
      </c>
      <c r="O33" s="117"/>
      <c r="P33" s="117"/>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row>
    <row r="34" spans="1:232" s="4" customFormat="1" ht="30">
      <c r="A34" s="11"/>
      <c r="B34" s="11"/>
      <c r="C34" s="12"/>
      <c r="D34" s="50" t="s">
        <v>288</v>
      </c>
      <c r="E34" s="49" t="s">
        <v>269</v>
      </c>
      <c r="F34" s="50" t="s">
        <v>286</v>
      </c>
      <c r="G34" s="49" t="s">
        <v>269</v>
      </c>
      <c r="H34" s="49"/>
      <c r="I34" s="47" t="s">
        <v>287</v>
      </c>
      <c r="J34" s="48" t="s">
        <v>269</v>
      </c>
      <c r="K34" s="47" t="s">
        <v>287</v>
      </c>
      <c r="L34" s="48" t="s">
        <v>269</v>
      </c>
      <c r="M34" s="47" t="s">
        <v>287</v>
      </c>
      <c r="N34" s="48" t="s">
        <v>269</v>
      </c>
      <c r="O34" s="117"/>
      <c r="P34" s="117"/>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row>
    <row r="35" spans="1:232" s="4" customFormat="1" ht="12.75" customHeight="1">
      <c r="A3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row>
    <row r="36" spans="1:232" s="4" customFormat="1" ht="12.75" customHeight="1">
      <c r="A36"/>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row>
    <row r="37" spans="1:232" s="4" customFormat="1" ht="20.25">
      <c r="A37"/>
      <c r="B37"/>
      <c r="C37" s="192" t="s">
        <v>409</v>
      </c>
      <c r="D37" s="192"/>
      <c r="E37" s="192"/>
      <c r="F37" s="192"/>
      <c r="G37" s="192"/>
      <c r="H37" s="192"/>
      <c r="I37" s="192"/>
      <c r="J37" s="192"/>
      <c r="K37" s="192"/>
      <c r="L37" s="192"/>
      <c r="M37" s="192"/>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row>
    <row r="38" spans="1:232" s="4" customFormat="1" ht="12.75" customHeight="1">
      <c r="A38"/>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row>
    <row r="39" spans="1:232" s="4" customFormat="1" ht="12.75" customHeight="1">
      <c r="A39"/>
      <c r="B39"/>
      <c r="C39" s="25"/>
      <c r="D39" s="2" t="s">
        <v>277</v>
      </c>
      <c r="E39" s="2" t="s">
        <v>275</v>
      </c>
      <c r="F39" s="2" t="s">
        <v>276</v>
      </c>
      <c r="G39" s="2" t="s">
        <v>289</v>
      </c>
      <c r="H39" s="59" t="s">
        <v>352</v>
      </c>
      <c r="I39" s="45"/>
      <c r="J39" s="34"/>
      <c r="K39" s="34"/>
      <c r="L39" s="35"/>
      <c r="M39" s="35"/>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row>
    <row r="40" spans="1:232" ht="12.75" customHeight="1">
      <c r="C40" s="51" t="s">
        <v>273</v>
      </c>
      <c r="D40" s="52">
        <f>D31</f>
        <v>20</v>
      </c>
      <c r="E40" s="52">
        <f>D31</f>
        <v>20</v>
      </c>
      <c r="F40" s="53">
        <f>I31</f>
        <v>20</v>
      </c>
      <c r="G40" s="54">
        <f>I31</f>
        <v>20</v>
      </c>
      <c r="H40" s="54">
        <f>I31</f>
        <v>20</v>
      </c>
      <c r="I40" s="45"/>
      <c r="J40" s="34"/>
      <c r="K40" s="34"/>
      <c r="L40" s="35"/>
      <c r="M40" s="35"/>
    </row>
    <row r="41" spans="1:232" ht="12.75" customHeight="1">
      <c r="C41" s="51" t="s">
        <v>291</v>
      </c>
      <c r="D41" s="52">
        <f>E32</f>
        <v>20</v>
      </c>
      <c r="E41" s="52">
        <f>G32</f>
        <v>20</v>
      </c>
      <c r="F41" s="53">
        <f>J32</f>
        <v>20</v>
      </c>
      <c r="G41" s="54">
        <f>L32</f>
        <v>20</v>
      </c>
      <c r="H41" s="54">
        <f>N32</f>
        <v>13</v>
      </c>
      <c r="I41" s="45"/>
      <c r="J41" s="34"/>
      <c r="K41" s="34"/>
      <c r="L41" s="35"/>
      <c r="M41" s="35"/>
    </row>
    <row r="42" spans="1:232" ht="12.75" customHeight="1">
      <c r="C42" s="51" t="s">
        <v>290</v>
      </c>
      <c r="D42" s="52">
        <f>E33</f>
        <v>100</v>
      </c>
      <c r="E42" s="52">
        <f>G33</f>
        <v>100</v>
      </c>
      <c r="F42" s="53">
        <f>J33</f>
        <v>100</v>
      </c>
      <c r="G42" s="54">
        <f>L33</f>
        <v>100</v>
      </c>
      <c r="H42" s="54">
        <f>N33</f>
        <v>65</v>
      </c>
      <c r="I42" s="45"/>
      <c r="J42" s="34"/>
      <c r="K42" s="34"/>
      <c r="L42" s="35"/>
      <c r="M42" s="35"/>
    </row>
    <row r="43" spans="1:232" ht="12.75" customHeight="1"/>
    <row r="44" spans="1:232" ht="12.75" customHeight="1">
      <c r="C44" s="24" t="s">
        <v>274</v>
      </c>
      <c r="D44" s="59" t="s">
        <v>277</v>
      </c>
      <c r="E44" s="59" t="s">
        <v>275</v>
      </c>
      <c r="F44" s="59" t="s">
        <v>276</v>
      </c>
      <c r="G44" s="59" t="s">
        <v>289</v>
      </c>
      <c r="H44" s="59" t="s">
        <v>352</v>
      </c>
      <c r="I44" s="2"/>
      <c r="L44" s="2"/>
      <c r="M44" s="2"/>
    </row>
    <row r="45" spans="1:232" ht="12.75" customHeight="1">
      <c r="D45" s="21" t="s">
        <v>286</v>
      </c>
      <c r="E45" s="21" t="s">
        <v>286</v>
      </c>
      <c r="F45" s="21" t="s">
        <v>287</v>
      </c>
      <c r="G45" s="21" t="s">
        <v>287</v>
      </c>
      <c r="H45" s="21" t="s">
        <v>287</v>
      </c>
    </row>
    <row r="46" spans="1:232" ht="12.75" customHeight="1">
      <c r="C46" s="23" t="s">
        <v>316</v>
      </c>
      <c r="D46" s="21">
        <v>3</v>
      </c>
      <c r="E46" s="21">
        <v>3</v>
      </c>
      <c r="F46" s="21">
        <v>3</v>
      </c>
      <c r="G46" s="21">
        <v>3</v>
      </c>
      <c r="H46" s="21">
        <v>1</v>
      </c>
    </row>
    <row r="47" spans="1:232" ht="12.75" customHeight="1"/>
    <row r="48" spans="1:232"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spans="13:13" ht="12.75" customHeight="1"/>
    <row r="66" spans="13:13" ht="12.75" customHeight="1"/>
    <row r="67" spans="13:13" ht="12.75" customHeight="1"/>
    <row r="68" spans="13:13" ht="12.75" customHeight="1"/>
    <row r="69" spans="13:13" ht="12.75" customHeight="1"/>
    <row r="70" spans="13:13" ht="12.75" customHeight="1">
      <c r="M70" s="27"/>
    </row>
    <row r="71" spans="13:13" ht="12.75" customHeight="1"/>
    <row r="72" spans="13:13" ht="12.75" customHeight="1"/>
    <row r="73" spans="13:13" ht="12.75" customHeight="1"/>
    <row r="74" spans="13:13" ht="12.75" customHeight="1"/>
    <row r="75" spans="13:13" ht="12.75" customHeight="1"/>
    <row r="76" spans="13:13" ht="12.75" customHeight="1"/>
    <row r="77" spans="13:13" ht="12.75" customHeight="1"/>
    <row r="78" spans="13:13" ht="12.75" customHeight="1"/>
    <row r="79" spans="13:13" ht="12.75" customHeight="1"/>
    <row r="80" spans="13:13" ht="12.75" customHeight="1"/>
    <row r="81" spans="1:232" ht="12.75" customHeight="1"/>
    <row r="82" spans="1:232" ht="12.75" customHeight="1"/>
    <row r="83" spans="1:232" ht="12.75" customHeight="1"/>
    <row r="84" spans="1:232" ht="12.75" customHeight="1"/>
    <row r="85" spans="1:232" ht="12.75" customHeight="1"/>
    <row r="86" spans="1:232" ht="12.75" customHeight="1"/>
    <row r="87" spans="1:232" ht="26.25" customHeight="1"/>
    <row r="88" spans="1:232" s="13" customFormat="1" ht="30.75" customHeight="1">
      <c r="A88"/>
      <c r="B88"/>
      <c r="C88"/>
      <c r="D88"/>
      <c r="E88"/>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c r="HM88"/>
      <c r="HN88"/>
      <c r="HO88"/>
      <c r="HP88"/>
      <c r="HQ88"/>
      <c r="HR88"/>
      <c r="HS88"/>
      <c r="HT88"/>
      <c r="HU88"/>
      <c r="HV88"/>
      <c r="HW88"/>
      <c r="HX88"/>
    </row>
    <row r="89" spans="1:232" s="20" customFormat="1" ht="30.75" customHeight="1">
      <c r="A89"/>
      <c r="B89"/>
      <c r="C89"/>
      <c r="D89"/>
      <c r="E89"/>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c r="GO89"/>
      <c r="GP89"/>
      <c r="GQ89"/>
      <c r="GR89"/>
      <c r="GS89"/>
      <c r="GT89"/>
      <c r="GU89"/>
      <c r="GV89"/>
      <c r="GW89"/>
      <c r="GX89"/>
      <c r="GY89"/>
      <c r="GZ89"/>
      <c r="HA89"/>
      <c r="HB89"/>
      <c r="HC89"/>
      <c r="HD89"/>
      <c r="HE89"/>
      <c r="HF89"/>
      <c r="HG89"/>
      <c r="HH89"/>
      <c r="HI89"/>
      <c r="HJ89"/>
      <c r="HK89"/>
      <c r="HL89"/>
      <c r="HM89"/>
      <c r="HN89"/>
      <c r="HO89"/>
      <c r="HP89"/>
      <c r="HQ89"/>
      <c r="HR89"/>
      <c r="HS89"/>
      <c r="HT89"/>
      <c r="HU89"/>
      <c r="HV89"/>
      <c r="HW89"/>
      <c r="HX89"/>
    </row>
    <row r="90" spans="1:232" s="11" customFormat="1" ht="34.5" customHeight="1">
      <c r="A90"/>
      <c r="B90"/>
      <c r="C90"/>
      <c r="D90"/>
      <c r="E90"/>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c r="HN90"/>
      <c r="HO90"/>
      <c r="HP90"/>
      <c r="HQ90"/>
      <c r="HR90"/>
      <c r="HS90"/>
      <c r="HT90"/>
      <c r="HU90"/>
      <c r="HV90"/>
      <c r="HW90"/>
      <c r="HX90"/>
    </row>
    <row r="93" spans="1:232" ht="20.25" customHeight="1"/>
    <row r="100" ht="24" customHeight="1"/>
    <row r="126" ht="18.75" customHeight="1"/>
  </sheetData>
  <mergeCells count="8">
    <mergeCell ref="C37:M37"/>
    <mergeCell ref="A33:C33"/>
    <mergeCell ref="D8:H8"/>
    <mergeCell ref="A32:C32"/>
    <mergeCell ref="A31:C31"/>
    <mergeCell ref="D31:H31"/>
    <mergeCell ref="I8:O8"/>
    <mergeCell ref="I31:P31"/>
  </mergeCells>
  <phoneticPr fontId="4" type="noConversion"/>
  <printOptions horizontalCentered="1" verticalCentered="1"/>
  <pageMargins left="0.74803149606299213" right="0.74803149606299213" top="0.98425196850393704" bottom="0.98425196850393704" header="0.51181102362204722" footer="0.51181102362204722"/>
  <pageSetup paperSize="5" scale="80" orientation="landscape" horizontalDpi="4294967294" r:id="rId1"/>
  <headerFooter alignWithMargins="0"/>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dimension ref="A1:HX35"/>
  <sheetViews>
    <sheetView workbookViewId="0">
      <selection activeCell="B6" sqref="B6"/>
    </sheetView>
  </sheetViews>
  <sheetFormatPr defaultRowHeight="12.75"/>
  <cols>
    <col min="1" max="1" width="19.140625" customWidth="1"/>
    <col min="2" max="2" width="19.85546875" bestFit="1" customWidth="1"/>
    <col min="3" max="3" width="34.7109375" bestFit="1" customWidth="1"/>
    <col min="4" max="4" width="17.42578125" customWidth="1"/>
    <col min="5" max="5" width="22.42578125" customWidth="1"/>
    <col min="6" max="6" width="17" customWidth="1"/>
  </cols>
  <sheetData>
    <row r="1" spans="1:232" s="8" customFormat="1" ht="30.75" customHeight="1">
      <c r="D1" s="8" t="s">
        <v>268</v>
      </c>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row>
    <row r="2" spans="1:232" ht="15">
      <c r="A2" s="15" t="s">
        <v>4</v>
      </c>
      <c r="B2" s="16" t="s">
        <v>346</v>
      </c>
      <c r="C2" s="18"/>
      <c r="D2" s="3"/>
      <c r="E2" s="3"/>
      <c r="F2" s="3"/>
      <c r="G2" s="3"/>
      <c r="H2" s="1"/>
      <c r="I2" s="1"/>
      <c r="J2" s="1"/>
      <c r="K2" s="1"/>
    </row>
    <row r="3" spans="1:232" ht="15">
      <c r="A3" s="15" t="s">
        <v>5</v>
      </c>
      <c r="B3" s="16" t="s">
        <v>347</v>
      </c>
      <c r="C3" s="18"/>
      <c r="D3" s="3"/>
      <c r="E3" s="3"/>
      <c r="F3" s="3"/>
      <c r="G3" s="3"/>
      <c r="H3" s="1"/>
      <c r="I3" s="1"/>
      <c r="J3" s="1"/>
      <c r="K3" s="1"/>
    </row>
    <row r="4" spans="1:232" ht="15">
      <c r="A4" s="15" t="s">
        <v>6</v>
      </c>
      <c r="B4" s="16" t="s">
        <v>348</v>
      </c>
      <c r="C4" s="18"/>
      <c r="D4" s="3"/>
      <c r="E4" s="3"/>
      <c r="F4" s="3"/>
      <c r="G4" s="3"/>
      <c r="H4" s="1"/>
      <c r="I4" s="1"/>
      <c r="J4" s="1"/>
      <c r="K4" s="1"/>
    </row>
    <row r="5" spans="1:232" ht="15">
      <c r="A5" s="15" t="s">
        <v>7</v>
      </c>
      <c r="B5" s="16" t="s">
        <v>452</v>
      </c>
      <c r="C5" s="18"/>
      <c r="D5" s="3"/>
      <c r="F5" s="3"/>
      <c r="G5" s="3"/>
      <c r="H5" s="1"/>
      <c r="I5" s="1"/>
      <c r="J5" s="1"/>
      <c r="K5" s="1"/>
    </row>
    <row r="6" spans="1:232" ht="15.75">
      <c r="A6" s="17" t="s">
        <v>270</v>
      </c>
      <c r="B6" s="16" t="s">
        <v>358</v>
      </c>
      <c r="C6" s="18"/>
      <c r="D6" s="2"/>
      <c r="E6" s="2"/>
      <c r="F6" s="2"/>
      <c r="G6" s="1"/>
      <c r="H6" s="1"/>
      <c r="I6" s="1"/>
      <c r="J6" s="1"/>
      <c r="K6" s="1"/>
    </row>
    <row r="9" spans="1:232" ht="14.25">
      <c r="A9" s="156" t="s">
        <v>362</v>
      </c>
      <c r="B9" s="156" t="s">
        <v>328</v>
      </c>
      <c r="C9" s="156" t="s">
        <v>329</v>
      </c>
      <c r="D9" s="60" t="s">
        <v>330</v>
      </c>
      <c r="E9" s="58" t="s">
        <v>331</v>
      </c>
      <c r="F9" s="58" t="s">
        <v>332</v>
      </c>
    </row>
    <row r="10" spans="1:232" ht="15.75">
      <c r="A10" s="154">
        <v>1</v>
      </c>
      <c r="B10" s="154" t="s">
        <v>410</v>
      </c>
      <c r="C10" s="154" t="s">
        <v>411</v>
      </c>
      <c r="D10" s="131" t="s">
        <v>450</v>
      </c>
      <c r="E10" s="131">
        <v>58</v>
      </c>
      <c r="F10" s="55">
        <f>ROUNDUP((E10/60)*100,2)</f>
        <v>96.67</v>
      </c>
    </row>
    <row r="11" spans="1:232" ht="15.75">
      <c r="A11" s="154">
        <v>2</v>
      </c>
      <c r="B11" s="154" t="s">
        <v>412</v>
      </c>
      <c r="C11" s="154" t="s">
        <v>413</v>
      </c>
      <c r="D11" s="131" t="s">
        <v>450</v>
      </c>
      <c r="E11" s="131">
        <v>58</v>
      </c>
      <c r="F11" s="55">
        <f t="shared" ref="F11:F29" si="0">ROUNDUP((E11/60)*100,2)</f>
        <v>96.67</v>
      </c>
    </row>
    <row r="12" spans="1:232" ht="15.75">
      <c r="A12" s="154">
        <v>3</v>
      </c>
      <c r="B12" s="154" t="s">
        <v>414</v>
      </c>
      <c r="C12" s="154" t="s">
        <v>415</v>
      </c>
      <c r="D12" s="131" t="s">
        <v>451</v>
      </c>
      <c r="E12" s="131">
        <v>50</v>
      </c>
      <c r="F12" s="55">
        <f t="shared" si="0"/>
        <v>83.34</v>
      </c>
    </row>
    <row r="13" spans="1:232" ht="15.75">
      <c r="A13" s="154">
        <v>4</v>
      </c>
      <c r="B13" s="154" t="s">
        <v>416</v>
      </c>
      <c r="C13" s="154" t="s">
        <v>417</v>
      </c>
      <c r="D13" s="131" t="s">
        <v>451</v>
      </c>
      <c r="E13" s="131">
        <v>50</v>
      </c>
      <c r="F13" s="55">
        <f t="shared" si="0"/>
        <v>83.34</v>
      </c>
    </row>
    <row r="14" spans="1:232" ht="15.75">
      <c r="A14" s="154">
        <v>5</v>
      </c>
      <c r="B14" s="154" t="s">
        <v>418</v>
      </c>
      <c r="C14" s="154" t="s">
        <v>419</v>
      </c>
      <c r="D14" s="131" t="s">
        <v>451</v>
      </c>
      <c r="E14" s="131">
        <v>50</v>
      </c>
      <c r="F14" s="55">
        <f t="shared" si="0"/>
        <v>83.34</v>
      </c>
    </row>
    <row r="15" spans="1:232" ht="15.75">
      <c r="A15" s="154">
        <v>6</v>
      </c>
      <c r="B15" s="154" t="s">
        <v>420</v>
      </c>
      <c r="C15" s="154" t="s">
        <v>421</v>
      </c>
      <c r="D15" s="131" t="s">
        <v>450</v>
      </c>
      <c r="E15" s="131">
        <v>58</v>
      </c>
      <c r="F15" s="55">
        <f t="shared" si="0"/>
        <v>96.67</v>
      </c>
    </row>
    <row r="16" spans="1:232" ht="15.75">
      <c r="A16" s="154">
        <v>7</v>
      </c>
      <c r="B16" s="154" t="s">
        <v>422</v>
      </c>
      <c r="C16" s="154" t="s">
        <v>423</v>
      </c>
      <c r="D16" s="131" t="s">
        <v>450</v>
      </c>
      <c r="E16" s="131">
        <v>58</v>
      </c>
      <c r="F16" s="55">
        <f t="shared" si="0"/>
        <v>96.67</v>
      </c>
    </row>
    <row r="17" spans="1:6" ht="15.75">
      <c r="A17" s="154">
        <v>8</v>
      </c>
      <c r="B17" s="154" t="s">
        <v>424</v>
      </c>
      <c r="C17" s="154" t="s">
        <v>425</v>
      </c>
      <c r="D17" s="131" t="s">
        <v>450</v>
      </c>
      <c r="E17" s="131">
        <v>58</v>
      </c>
      <c r="F17" s="55">
        <f t="shared" si="0"/>
        <v>96.67</v>
      </c>
    </row>
    <row r="18" spans="1:6" ht="15.75">
      <c r="A18" s="154">
        <v>9</v>
      </c>
      <c r="B18" s="154" t="s">
        <v>426</v>
      </c>
      <c r="C18" s="154" t="s">
        <v>427</v>
      </c>
      <c r="D18" s="131" t="s">
        <v>451</v>
      </c>
      <c r="E18" s="131">
        <v>50</v>
      </c>
      <c r="F18" s="55">
        <f t="shared" si="0"/>
        <v>83.34</v>
      </c>
    </row>
    <row r="19" spans="1:6" ht="15.75">
      <c r="A19" s="154">
        <v>10</v>
      </c>
      <c r="B19" s="154" t="s">
        <v>428</v>
      </c>
      <c r="C19" s="154" t="s">
        <v>429</v>
      </c>
      <c r="D19" s="131" t="s">
        <v>450</v>
      </c>
      <c r="E19" s="131">
        <v>58</v>
      </c>
      <c r="F19" s="55">
        <f t="shared" si="0"/>
        <v>96.67</v>
      </c>
    </row>
    <row r="20" spans="1:6" ht="15.75">
      <c r="A20" s="154">
        <v>11</v>
      </c>
      <c r="B20" s="154" t="s">
        <v>430</v>
      </c>
      <c r="C20" s="154" t="s">
        <v>431</v>
      </c>
      <c r="D20" s="131" t="s">
        <v>451</v>
      </c>
      <c r="E20" s="131">
        <v>50</v>
      </c>
      <c r="F20" s="55">
        <f t="shared" si="0"/>
        <v>83.34</v>
      </c>
    </row>
    <row r="21" spans="1:6" ht="15.75">
      <c r="A21" s="154">
        <v>12</v>
      </c>
      <c r="B21" s="154" t="s">
        <v>432</v>
      </c>
      <c r="C21" s="154" t="s">
        <v>433</v>
      </c>
      <c r="D21" s="131" t="s">
        <v>450</v>
      </c>
      <c r="E21" s="131">
        <v>58</v>
      </c>
      <c r="F21" s="55">
        <f t="shared" si="0"/>
        <v>96.67</v>
      </c>
    </row>
    <row r="22" spans="1:6" ht="15.75">
      <c r="A22" s="154">
        <v>13</v>
      </c>
      <c r="B22" s="154" t="s">
        <v>434</v>
      </c>
      <c r="C22" s="154" t="s">
        <v>435</v>
      </c>
      <c r="D22" s="131" t="s">
        <v>450</v>
      </c>
      <c r="E22" s="131">
        <v>58</v>
      </c>
      <c r="F22" s="55">
        <f t="shared" si="0"/>
        <v>96.67</v>
      </c>
    </row>
    <row r="23" spans="1:6" ht="15.75">
      <c r="A23" s="154">
        <v>14</v>
      </c>
      <c r="B23" s="154" t="s">
        <v>436</v>
      </c>
      <c r="C23" s="154" t="s">
        <v>437</v>
      </c>
      <c r="D23" s="131" t="s">
        <v>451</v>
      </c>
      <c r="E23" s="131">
        <v>50</v>
      </c>
      <c r="F23" s="55">
        <f t="shared" si="0"/>
        <v>83.34</v>
      </c>
    </row>
    <row r="24" spans="1:6" ht="15.75">
      <c r="A24" s="154">
        <v>15</v>
      </c>
      <c r="B24" s="154" t="s">
        <v>438</v>
      </c>
      <c r="C24" s="154" t="s">
        <v>439</v>
      </c>
      <c r="D24" s="131" t="s">
        <v>450</v>
      </c>
      <c r="E24" s="131">
        <v>58</v>
      </c>
      <c r="F24" s="55">
        <f t="shared" si="0"/>
        <v>96.67</v>
      </c>
    </row>
    <row r="25" spans="1:6" ht="15.75">
      <c r="A25" s="154">
        <v>16</v>
      </c>
      <c r="B25" s="154" t="s">
        <v>440</v>
      </c>
      <c r="C25" s="154" t="s">
        <v>441</v>
      </c>
      <c r="D25" s="131" t="s">
        <v>451</v>
      </c>
      <c r="E25" s="131">
        <v>50</v>
      </c>
      <c r="F25" s="55">
        <f t="shared" si="0"/>
        <v>83.34</v>
      </c>
    </row>
    <row r="26" spans="1:6" ht="15.75">
      <c r="A26" s="154">
        <v>17</v>
      </c>
      <c r="B26" s="154" t="s">
        <v>442</v>
      </c>
      <c r="C26" s="154" t="s">
        <v>443</v>
      </c>
      <c r="D26" s="131" t="s">
        <v>450</v>
      </c>
      <c r="E26" s="131">
        <v>58</v>
      </c>
      <c r="F26" s="55">
        <f t="shared" si="0"/>
        <v>96.67</v>
      </c>
    </row>
    <row r="27" spans="1:6" ht="15.75">
      <c r="A27" s="154">
        <v>18</v>
      </c>
      <c r="B27" s="154" t="s">
        <v>444</v>
      </c>
      <c r="C27" s="154" t="s">
        <v>445</v>
      </c>
      <c r="D27" s="131" t="s">
        <v>450</v>
      </c>
      <c r="E27" s="131">
        <v>58</v>
      </c>
      <c r="F27" s="55">
        <f t="shared" si="0"/>
        <v>96.67</v>
      </c>
    </row>
    <row r="28" spans="1:6" ht="15.75">
      <c r="A28" s="154">
        <v>19</v>
      </c>
      <c r="B28" s="154" t="s">
        <v>446</v>
      </c>
      <c r="C28" s="154" t="s">
        <v>447</v>
      </c>
      <c r="D28" s="131" t="s">
        <v>450</v>
      </c>
      <c r="E28" s="131">
        <v>58</v>
      </c>
      <c r="F28" s="55">
        <f t="shared" si="0"/>
        <v>96.67</v>
      </c>
    </row>
    <row r="29" spans="1:6" ht="15.75">
      <c r="A29" s="154">
        <v>20</v>
      </c>
      <c r="B29" s="154" t="s">
        <v>448</v>
      </c>
      <c r="C29" s="154" t="s">
        <v>449</v>
      </c>
      <c r="D29" s="131" t="s">
        <v>450</v>
      </c>
      <c r="E29" s="131">
        <v>58</v>
      </c>
      <c r="F29" s="55">
        <f t="shared" si="0"/>
        <v>96.67</v>
      </c>
    </row>
    <row r="31" spans="1:6" ht="25.5">
      <c r="C31" s="61" t="s">
        <v>333</v>
      </c>
      <c r="D31" s="21">
        <v>20</v>
      </c>
      <c r="E31" s="12" t="s">
        <v>334</v>
      </c>
      <c r="F31" s="62">
        <f>ROUNDUP(AVERAGE(F10:F29),2)</f>
        <v>92.01</v>
      </c>
    </row>
    <row r="32" spans="1:6" ht="38.25">
      <c r="E32" s="63" t="s">
        <v>335</v>
      </c>
      <c r="F32" s="21">
        <f>COUNTIF(F10:F29,"&gt;=75")</f>
        <v>20</v>
      </c>
    </row>
    <row r="33" spans="5:6" ht="38.25">
      <c r="E33" s="63" t="s">
        <v>336</v>
      </c>
      <c r="F33" s="21">
        <f>ROUNDUP((F32/D31)*100,2)</f>
        <v>100</v>
      </c>
    </row>
    <row r="35" spans="5:6">
      <c r="E35" s="56" t="s">
        <v>316</v>
      </c>
      <c r="F35" s="64">
        <v>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4:AK33"/>
  <sheetViews>
    <sheetView zoomScale="70" zoomScaleNormal="70" workbookViewId="0">
      <selection activeCell="D26" sqref="D26"/>
    </sheetView>
  </sheetViews>
  <sheetFormatPr defaultRowHeight="12.75"/>
  <cols>
    <col min="1" max="1" width="9.140625" style="138"/>
    <col min="2" max="2" width="9.140625" style="129"/>
    <col min="3" max="16384" width="9.140625" style="138"/>
  </cols>
  <sheetData>
    <row r="4" spans="2:31" ht="15">
      <c r="B4" s="128" t="s">
        <v>377</v>
      </c>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row>
    <row r="6" spans="2:31" ht="15">
      <c r="B6" s="128" t="s">
        <v>378</v>
      </c>
      <c r="C6" s="151"/>
      <c r="D6" s="151"/>
      <c r="E6" s="151"/>
      <c r="F6" s="151"/>
      <c r="G6" s="151"/>
      <c r="H6" s="151"/>
      <c r="I6" s="151"/>
      <c r="J6" s="151"/>
      <c r="K6" s="151"/>
      <c r="L6" s="151"/>
      <c r="M6" s="151"/>
      <c r="N6" s="151"/>
      <c r="O6" s="151"/>
      <c r="P6" s="151"/>
      <c r="Q6" s="151"/>
      <c r="R6" s="151"/>
      <c r="S6" s="151"/>
      <c r="T6" s="151"/>
      <c r="U6" s="151"/>
      <c r="V6" s="151"/>
      <c r="W6" s="151"/>
      <c r="X6" s="151"/>
      <c r="Y6" s="151"/>
      <c r="Z6" s="151"/>
      <c r="AA6" s="151"/>
      <c r="AB6" s="151"/>
      <c r="AC6" s="151"/>
      <c r="AD6" s="151"/>
      <c r="AE6" s="151"/>
    </row>
    <row r="7" spans="2:31" ht="15">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row>
    <row r="8" spans="2:31">
      <c r="B8" s="155" t="s">
        <v>297</v>
      </c>
      <c r="C8" s="153" t="s">
        <v>363</v>
      </c>
      <c r="D8" s="153"/>
      <c r="E8" s="153"/>
      <c r="F8" s="153"/>
      <c r="G8" s="153"/>
      <c r="H8" s="153"/>
      <c r="I8" s="153"/>
      <c r="J8" s="153"/>
      <c r="K8" s="153"/>
      <c r="L8" s="153"/>
      <c r="M8" s="153"/>
      <c r="N8" s="153"/>
      <c r="O8" s="153"/>
      <c r="P8" s="153"/>
      <c r="Q8" s="153"/>
      <c r="R8" s="153"/>
      <c r="S8" s="153"/>
      <c r="T8" s="153"/>
      <c r="U8" s="153"/>
      <c r="V8" s="153"/>
      <c r="W8" s="153"/>
      <c r="X8" s="153"/>
      <c r="Y8" s="153"/>
      <c r="Z8" s="153"/>
      <c r="AA8" s="153"/>
      <c r="AB8" s="153"/>
      <c r="AC8" s="153"/>
      <c r="AD8" s="133"/>
    </row>
    <row r="9" spans="2:31">
      <c r="B9" s="142" t="s">
        <v>298</v>
      </c>
      <c r="C9" s="136" t="s">
        <v>364</v>
      </c>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4"/>
    </row>
    <row r="10" spans="2:31">
      <c r="B10" s="142" t="s">
        <v>299</v>
      </c>
      <c r="C10" s="136" t="s">
        <v>365</v>
      </c>
      <c r="D10" s="136"/>
      <c r="E10" s="136"/>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4"/>
    </row>
    <row r="11" spans="2:31">
      <c r="B11" s="142" t="s">
        <v>300</v>
      </c>
      <c r="C11" s="136" t="s">
        <v>366</v>
      </c>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4"/>
    </row>
    <row r="12" spans="2:31">
      <c r="B12" s="142" t="s">
        <v>301</v>
      </c>
      <c r="C12" s="136" t="s">
        <v>372</v>
      </c>
      <c r="D12" s="136"/>
      <c r="E12" s="136"/>
      <c r="F12" s="136"/>
      <c r="G12" s="136"/>
      <c r="H12" s="136"/>
      <c r="I12" s="136"/>
      <c r="J12" s="136"/>
      <c r="K12" s="136"/>
      <c r="L12" s="136"/>
      <c r="M12" s="136"/>
      <c r="N12" s="136"/>
      <c r="O12" s="136"/>
      <c r="P12" s="136"/>
      <c r="Q12" s="136"/>
      <c r="R12" s="136"/>
      <c r="S12" s="136"/>
      <c r="T12" s="136"/>
      <c r="U12" s="136"/>
      <c r="V12" s="136"/>
      <c r="W12" s="136"/>
      <c r="X12" s="136"/>
      <c r="Y12" s="136"/>
      <c r="Z12" s="136"/>
      <c r="AA12" s="136"/>
      <c r="AB12" s="136"/>
      <c r="AC12" s="136"/>
      <c r="AD12" s="134"/>
    </row>
    <row r="13" spans="2:31">
      <c r="B13" s="142" t="s">
        <v>302</v>
      </c>
      <c r="C13" s="136" t="s">
        <v>373</v>
      </c>
      <c r="D13" s="136"/>
      <c r="E13" s="136"/>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4"/>
    </row>
    <row r="14" spans="2:31">
      <c r="B14" s="142" t="s">
        <v>303</v>
      </c>
      <c r="C14" s="136" t="s">
        <v>374</v>
      </c>
      <c r="D14" s="136"/>
      <c r="E14" s="136"/>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c r="AD14" s="134"/>
    </row>
    <row r="15" spans="2:31">
      <c r="B15" s="142" t="s">
        <v>304</v>
      </c>
      <c r="C15" s="136" t="s">
        <v>367</v>
      </c>
      <c r="D15" s="136"/>
      <c r="E15" s="136"/>
      <c r="F15" s="136"/>
      <c r="G15" s="136"/>
      <c r="H15" s="136"/>
      <c r="I15" s="136"/>
      <c r="J15" s="136"/>
      <c r="K15" s="136"/>
      <c r="L15" s="136"/>
      <c r="M15" s="136"/>
      <c r="N15" s="136"/>
      <c r="O15" s="136"/>
      <c r="P15" s="136"/>
      <c r="Q15" s="136"/>
      <c r="R15" s="136"/>
      <c r="S15" s="136"/>
      <c r="T15" s="136"/>
      <c r="U15" s="136"/>
      <c r="V15" s="136"/>
      <c r="W15" s="136"/>
      <c r="X15" s="136"/>
      <c r="Y15" s="136"/>
      <c r="Z15" s="136"/>
      <c r="AA15" s="136"/>
      <c r="AB15" s="136"/>
      <c r="AC15" s="136"/>
      <c r="AD15" s="134"/>
    </row>
    <row r="16" spans="2:31">
      <c r="B16" s="142" t="s">
        <v>305</v>
      </c>
      <c r="C16" s="136" t="s">
        <v>368</v>
      </c>
      <c r="D16" s="136"/>
      <c r="E16" s="136"/>
      <c r="F16" s="136"/>
      <c r="G16" s="136"/>
      <c r="H16" s="136"/>
      <c r="I16" s="136"/>
      <c r="J16" s="136"/>
      <c r="K16" s="136"/>
      <c r="L16" s="136"/>
      <c r="M16" s="136"/>
      <c r="N16" s="136"/>
      <c r="O16" s="136"/>
      <c r="P16" s="136"/>
      <c r="Q16" s="136"/>
      <c r="R16" s="136"/>
      <c r="S16" s="136"/>
      <c r="T16" s="136"/>
      <c r="U16" s="136"/>
      <c r="V16" s="136"/>
      <c r="W16" s="136"/>
      <c r="X16" s="136"/>
      <c r="Y16" s="136"/>
      <c r="Z16" s="136"/>
      <c r="AA16" s="136"/>
      <c r="AB16" s="136"/>
      <c r="AC16" s="136"/>
      <c r="AD16" s="134"/>
    </row>
    <row r="17" spans="1:37">
      <c r="B17" s="142" t="s">
        <v>306</v>
      </c>
      <c r="C17" s="136" t="s">
        <v>369</v>
      </c>
      <c r="D17" s="136"/>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c r="AD17" s="134"/>
    </row>
    <row r="18" spans="1:37">
      <c r="B18" s="142" t="s">
        <v>307</v>
      </c>
      <c r="C18" s="136" t="s">
        <v>370</v>
      </c>
      <c r="D18" s="136"/>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4"/>
    </row>
    <row r="19" spans="1:37">
      <c r="B19" s="142" t="s">
        <v>308</v>
      </c>
      <c r="C19" s="136" t="s">
        <v>371</v>
      </c>
      <c r="D19" s="136"/>
      <c r="E19" s="136"/>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4"/>
    </row>
    <row r="20" spans="1:37">
      <c r="A20" s="136"/>
      <c r="B20" s="150"/>
      <c r="C20" s="136"/>
      <c r="D20" s="136"/>
      <c r="E20" s="136"/>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4"/>
      <c r="AE20" s="136"/>
      <c r="AF20" s="136"/>
      <c r="AG20" s="136"/>
      <c r="AH20" s="136"/>
      <c r="AI20" s="136"/>
      <c r="AJ20" s="136"/>
      <c r="AK20" s="136"/>
    </row>
    <row r="21" spans="1:37">
      <c r="A21" s="136"/>
      <c r="B21" s="137"/>
      <c r="C21" s="139"/>
      <c r="D21" s="139"/>
      <c r="E21" s="139"/>
      <c r="F21" s="139"/>
      <c r="G21" s="139"/>
      <c r="H21" s="139"/>
      <c r="I21" s="139"/>
      <c r="J21" s="139"/>
      <c r="K21" s="139"/>
      <c r="L21" s="139"/>
      <c r="M21" s="139"/>
      <c r="N21" s="139"/>
      <c r="O21" s="139"/>
      <c r="P21" s="139"/>
      <c r="Q21" s="139"/>
      <c r="R21" s="139"/>
      <c r="S21" s="139"/>
      <c r="T21" s="139"/>
      <c r="U21" s="139"/>
      <c r="V21" s="139"/>
      <c r="W21" s="139"/>
      <c r="X21" s="139"/>
      <c r="Y21" s="139"/>
      <c r="Z21" s="139"/>
      <c r="AA21" s="139"/>
      <c r="AB21" s="139"/>
      <c r="AC21" s="139"/>
      <c r="AD21" s="144"/>
      <c r="AE21" s="136"/>
      <c r="AF21" s="136"/>
      <c r="AG21" s="136"/>
      <c r="AH21" s="136"/>
      <c r="AI21" s="136"/>
      <c r="AJ21" s="136"/>
      <c r="AK21" s="136"/>
    </row>
    <row r="22" spans="1:37">
      <c r="A22" s="136"/>
      <c r="B22" s="136"/>
      <c r="C22" s="136"/>
      <c r="D22" s="136"/>
      <c r="E22" s="136"/>
      <c r="F22" s="136"/>
      <c r="G22" s="136"/>
      <c r="H22" s="136"/>
      <c r="I22" s="136"/>
      <c r="J22" s="136"/>
      <c r="K22" s="136"/>
      <c r="L22" s="136"/>
      <c r="M22" s="136"/>
      <c r="N22" s="136"/>
      <c r="O22" s="136"/>
      <c r="P22" s="136"/>
      <c r="Q22" s="136"/>
      <c r="R22" s="136"/>
      <c r="S22" s="136"/>
      <c r="T22" s="136"/>
      <c r="U22" s="136"/>
      <c r="V22" s="136"/>
      <c r="W22" s="136"/>
      <c r="X22" s="136"/>
      <c r="Y22" s="136"/>
      <c r="Z22" s="136"/>
      <c r="AA22" s="136"/>
      <c r="AB22" s="136"/>
      <c r="AC22" s="136"/>
      <c r="AD22" s="136"/>
      <c r="AE22" s="136"/>
      <c r="AF22" s="136"/>
      <c r="AG22" s="136"/>
      <c r="AH22" s="136"/>
      <c r="AI22" s="136"/>
      <c r="AJ22" s="136"/>
      <c r="AK22" s="136"/>
    </row>
    <row r="23" spans="1:37" ht="15">
      <c r="A23" s="136"/>
      <c r="B23" s="140"/>
      <c r="C23" s="140"/>
      <c r="D23" s="140"/>
      <c r="E23" s="140"/>
      <c r="F23" s="140"/>
      <c r="G23" s="140"/>
      <c r="H23" s="140"/>
      <c r="I23" s="140"/>
      <c r="J23" s="140"/>
      <c r="K23" s="140"/>
      <c r="L23" s="140"/>
      <c r="M23" s="140"/>
      <c r="N23" s="140"/>
      <c r="O23" s="140"/>
      <c r="P23" s="140"/>
      <c r="Q23" s="140"/>
      <c r="R23" s="140"/>
      <c r="S23" s="140"/>
      <c r="T23" s="140"/>
      <c r="U23" s="140"/>
      <c r="V23" s="140"/>
      <c r="W23" s="140"/>
      <c r="X23" s="140"/>
      <c r="Y23" s="140"/>
      <c r="Z23" s="140"/>
      <c r="AA23" s="140"/>
      <c r="AB23" s="140"/>
      <c r="AC23" s="140"/>
      <c r="AD23" s="140"/>
      <c r="AE23" s="140"/>
      <c r="AF23" s="136"/>
      <c r="AG23" s="136"/>
      <c r="AH23" s="136"/>
      <c r="AI23" s="136"/>
      <c r="AJ23" s="136"/>
      <c r="AK23" s="136"/>
    </row>
    <row r="24" spans="1:37" ht="15">
      <c r="A24" s="136"/>
      <c r="B24" s="140"/>
      <c r="C24" s="140"/>
      <c r="D24" s="140"/>
      <c r="E24" s="140"/>
      <c r="F24" s="140"/>
      <c r="G24" s="140"/>
      <c r="H24" s="140"/>
      <c r="I24" s="140"/>
      <c r="J24" s="140"/>
      <c r="K24" s="140"/>
      <c r="L24" s="140"/>
      <c r="M24" s="140"/>
      <c r="N24" s="140"/>
      <c r="O24" s="140"/>
      <c r="P24" s="140"/>
      <c r="Q24" s="140"/>
      <c r="R24" s="140"/>
      <c r="S24" s="140"/>
      <c r="T24" s="140"/>
      <c r="U24" s="140"/>
      <c r="V24" s="140"/>
      <c r="W24" s="140"/>
      <c r="X24" s="140"/>
      <c r="Y24" s="140"/>
      <c r="Z24" s="140"/>
      <c r="AA24" s="140"/>
      <c r="AB24" s="140"/>
      <c r="AC24" s="140"/>
      <c r="AD24" s="140"/>
      <c r="AE24" s="140"/>
      <c r="AF24" s="136"/>
      <c r="AG24" s="136"/>
      <c r="AH24" s="136"/>
      <c r="AI24" s="136"/>
      <c r="AJ24" s="136"/>
      <c r="AK24" s="136"/>
    </row>
    <row r="25" spans="1:37">
      <c r="A25" s="136"/>
      <c r="B25" s="135"/>
      <c r="C25" s="136"/>
      <c r="D25" s="136"/>
      <c r="E25" s="136"/>
      <c r="F25" s="136"/>
      <c r="G25" s="136"/>
      <c r="H25" s="136"/>
      <c r="I25" s="136"/>
      <c r="J25" s="136"/>
      <c r="K25" s="136"/>
      <c r="L25" s="136"/>
      <c r="M25" s="136"/>
      <c r="N25" s="136"/>
      <c r="O25" s="136"/>
      <c r="P25" s="136"/>
      <c r="Q25" s="136"/>
      <c r="R25" s="136"/>
      <c r="S25" s="136"/>
      <c r="T25" s="136"/>
      <c r="U25" s="136"/>
      <c r="V25" s="136"/>
      <c r="W25" s="136"/>
      <c r="X25" s="136"/>
      <c r="Y25" s="136"/>
      <c r="Z25" s="136"/>
      <c r="AA25" s="136"/>
      <c r="AB25" s="136"/>
      <c r="AC25" s="136"/>
      <c r="AD25" s="136"/>
      <c r="AE25" s="136"/>
      <c r="AF25" s="136"/>
      <c r="AG25" s="136"/>
      <c r="AH25" s="136"/>
      <c r="AI25" s="136"/>
      <c r="AJ25" s="136"/>
      <c r="AK25" s="136"/>
    </row>
    <row r="26" spans="1:37">
      <c r="A26" s="136"/>
      <c r="B26" s="135"/>
      <c r="C26" s="136"/>
      <c r="D26" s="136"/>
      <c r="E26" s="136"/>
      <c r="F26" s="136"/>
      <c r="G26" s="136"/>
      <c r="H26" s="136"/>
      <c r="I26" s="136"/>
      <c r="J26" s="136"/>
      <c r="K26" s="136"/>
      <c r="L26" s="136"/>
      <c r="M26" s="136"/>
      <c r="N26" s="136"/>
      <c r="O26" s="136"/>
      <c r="P26" s="136"/>
      <c r="Q26" s="136"/>
      <c r="R26" s="136"/>
      <c r="S26" s="136"/>
      <c r="T26" s="136"/>
      <c r="U26" s="136"/>
      <c r="V26" s="136"/>
      <c r="W26" s="136"/>
      <c r="X26" s="136"/>
      <c r="Y26" s="136"/>
      <c r="Z26" s="136"/>
      <c r="AA26" s="136"/>
      <c r="AB26" s="136"/>
      <c r="AC26" s="136"/>
      <c r="AD26" s="136"/>
      <c r="AE26" s="136"/>
      <c r="AF26" s="136"/>
      <c r="AG26" s="136"/>
      <c r="AH26" s="136"/>
      <c r="AI26" s="136"/>
      <c r="AJ26" s="136"/>
      <c r="AK26" s="136"/>
    </row>
    <row r="28" spans="1:37" ht="14.25">
      <c r="B28" s="132" t="s">
        <v>327</v>
      </c>
    </row>
    <row r="29" spans="1:37">
      <c r="B29" s="138"/>
    </row>
    <row r="30" spans="1:37">
      <c r="B30" s="155" t="s">
        <v>312</v>
      </c>
      <c r="C30" s="153" t="s">
        <v>375</v>
      </c>
      <c r="D30" s="153"/>
      <c r="E30" s="153"/>
      <c r="F30" s="153"/>
      <c r="G30" s="153"/>
      <c r="H30" s="153"/>
      <c r="I30" s="153"/>
      <c r="J30" s="153"/>
      <c r="K30" s="153"/>
      <c r="L30" s="153"/>
      <c r="M30" s="153"/>
      <c r="N30" s="153"/>
      <c r="O30" s="153"/>
      <c r="P30" s="153"/>
      <c r="Q30" s="153"/>
      <c r="R30" s="153"/>
      <c r="S30" s="153"/>
      <c r="T30" s="153"/>
      <c r="U30" s="153"/>
      <c r="V30" s="153"/>
      <c r="W30" s="153"/>
      <c r="X30" s="153"/>
      <c r="Y30" s="153"/>
      <c r="Z30" s="153"/>
      <c r="AA30" s="153"/>
      <c r="AB30" s="153"/>
      <c r="AC30" s="133"/>
    </row>
    <row r="31" spans="1:37">
      <c r="B31" s="152" t="s">
        <v>313</v>
      </c>
      <c r="C31" s="139" t="s">
        <v>376</v>
      </c>
      <c r="D31" s="139"/>
      <c r="E31" s="139"/>
      <c r="F31" s="139"/>
      <c r="G31" s="139"/>
      <c r="H31" s="139"/>
      <c r="I31" s="139"/>
      <c r="J31" s="139"/>
      <c r="K31" s="139"/>
      <c r="L31" s="139"/>
      <c r="M31" s="139"/>
      <c r="N31" s="139"/>
      <c r="O31" s="139"/>
      <c r="P31" s="139"/>
      <c r="Q31" s="139"/>
      <c r="R31" s="139"/>
      <c r="S31" s="139"/>
      <c r="T31" s="139"/>
      <c r="U31" s="139"/>
      <c r="V31" s="139"/>
      <c r="W31" s="139"/>
      <c r="X31" s="139"/>
      <c r="Y31" s="139"/>
      <c r="Z31" s="139"/>
      <c r="AA31" s="139"/>
      <c r="AB31" s="139"/>
      <c r="AC31" s="144"/>
    </row>
    <row r="32" spans="1:37" ht="14.25">
      <c r="B32" s="149"/>
      <c r="C32" s="149"/>
      <c r="D32" s="149"/>
      <c r="E32" s="149"/>
      <c r="F32" s="149"/>
      <c r="G32" s="149"/>
      <c r="H32" s="149"/>
      <c r="I32" s="149"/>
      <c r="J32" s="149"/>
      <c r="K32" s="149"/>
      <c r="L32" s="149"/>
      <c r="M32" s="149"/>
      <c r="N32" s="136"/>
      <c r="O32" s="136"/>
    </row>
    <row r="33" spans="2:2">
      <c r="B33" s="138"/>
    </row>
  </sheetData>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dimension ref="C4:L98"/>
  <sheetViews>
    <sheetView topLeftCell="A16" workbookViewId="0">
      <selection activeCell="A17" sqref="A17"/>
    </sheetView>
  </sheetViews>
  <sheetFormatPr defaultRowHeight="12.75"/>
  <cols>
    <col min="1" max="11" width="9.140625" style="19"/>
    <col min="12" max="12" width="58.7109375" style="19" customWidth="1"/>
    <col min="13" max="16384" width="9.140625" style="19"/>
  </cols>
  <sheetData>
    <row r="4" spans="3:12" ht="15.75">
      <c r="C4" s="37" t="s">
        <v>278</v>
      </c>
    </row>
    <row r="5" spans="3:12" ht="16.5" thickBot="1">
      <c r="C5" s="38"/>
    </row>
    <row r="6" spans="3:12" ht="15.75">
      <c r="C6" s="212" t="s">
        <v>379</v>
      </c>
      <c r="D6" s="219" t="s">
        <v>388</v>
      </c>
      <c r="E6" s="220"/>
      <c r="F6" s="220"/>
      <c r="G6" s="220"/>
      <c r="H6" s="220"/>
      <c r="I6" s="220"/>
      <c r="J6" s="220"/>
      <c r="K6" s="220"/>
      <c r="L6" s="221"/>
    </row>
    <row r="7" spans="3:12" ht="15.75">
      <c r="C7" s="213"/>
      <c r="D7" s="216" t="s">
        <v>380</v>
      </c>
      <c r="E7" s="217"/>
      <c r="F7" s="217"/>
      <c r="G7" s="217"/>
      <c r="H7" s="217"/>
      <c r="I7" s="217"/>
      <c r="J7" s="217"/>
      <c r="K7" s="217"/>
      <c r="L7" s="218"/>
    </row>
    <row r="8" spans="3:12" ht="15.75">
      <c r="C8" s="213"/>
      <c r="D8" s="216" t="s">
        <v>381</v>
      </c>
      <c r="E8" s="217"/>
      <c r="F8" s="217"/>
      <c r="G8" s="217"/>
      <c r="H8" s="217"/>
      <c r="I8" s="217"/>
      <c r="J8" s="217"/>
      <c r="K8" s="217"/>
      <c r="L8" s="218"/>
    </row>
    <row r="9" spans="3:12" ht="15.75">
      <c r="C9" s="213"/>
      <c r="D9" s="216" t="s">
        <v>389</v>
      </c>
      <c r="E9" s="217"/>
      <c r="F9" s="217"/>
      <c r="G9" s="217"/>
      <c r="H9" s="217"/>
      <c r="I9" s="217"/>
      <c r="J9" s="217"/>
      <c r="K9" s="217"/>
      <c r="L9" s="218"/>
    </row>
    <row r="10" spans="3:12" ht="16.5" thickBot="1">
      <c r="C10" s="214"/>
      <c r="D10" s="222" t="s">
        <v>382</v>
      </c>
      <c r="E10" s="223"/>
      <c r="F10" s="223"/>
      <c r="G10" s="223"/>
      <c r="H10" s="223"/>
      <c r="I10" s="223"/>
      <c r="J10" s="223"/>
      <c r="K10" s="223"/>
      <c r="L10" s="224"/>
    </row>
    <row r="11" spans="3:12" ht="15.75">
      <c r="C11" s="203" t="s">
        <v>383</v>
      </c>
      <c r="D11" s="206" t="s">
        <v>384</v>
      </c>
      <c r="E11" s="206"/>
      <c r="F11" s="206"/>
      <c r="G11" s="206"/>
      <c r="H11" s="206"/>
      <c r="I11" s="206"/>
      <c r="J11" s="206"/>
      <c r="K11" s="206"/>
      <c r="L11" s="207"/>
    </row>
    <row r="12" spans="3:12" ht="15.75">
      <c r="C12" s="204"/>
      <c r="D12" s="208" t="s">
        <v>385</v>
      </c>
      <c r="E12" s="208"/>
      <c r="F12" s="208"/>
      <c r="G12" s="208"/>
      <c r="H12" s="208"/>
      <c r="I12" s="208"/>
      <c r="J12" s="208"/>
      <c r="K12" s="208"/>
      <c r="L12" s="209"/>
    </row>
    <row r="13" spans="3:12" ht="15.75">
      <c r="C13" s="204"/>
      <c r="D13" s="208" t="s">
        <v>386</v>
      </c>
      <c r="E13" s="208"/>
      <c r="F13" s="208"/>
      <c r="G13" s="208"/>
      <c r="H13" s="208"/>
      <c r="I13" s="208"/>
      <c r="J13" s="208"/>
      <c r="K13" s="208"/>
      <c r="L13" s="209"/>
    </row>
    <row r="14" spans="3:12" ht="15.75">
      <c r="C14" s="204"/>
      <c r="D14" s="208" t="s">
        <v>387</v>
      </c>
      <c r="E14" s="208"/>
      <c r="F14" s="208"/>
      <c r="G14" s="208"/>
      <c r="H14" s="208"/>
      <c r="I14" s="208"/>
      <c r="J14" s="208"/>
      <c r="K14" s="208"/>
      <c r="L14" s="209"/>
    </row>
    <row r="15" spans="3:12" ht="16.5" thickBot="1">
      <c r="C15" s="215"/>
      <c r="D15" s="225" t="s">
        <v>402</v>
      </c>
      <c r="E15" s="225"/>
      <c r="F15" s="225"/>
      <c r="G15" s="225"/>
      <c r="H15" s="225"/>
      <c r="I15" s="225"/>
      <c r="J15" s="225"/>
      <c r="K15" s="225"/>
      <c r="L15" s="226"/>
    </row>
    <row r="16" spans="3:12" ht="15.75">
      <c r="C16" s="203" t="s">
        <v>390</v>
      </c>
      <c r="D16" s="206" t="s">
        <v>391</v>
      </c>
      <c r="E16" s="206"/>
      <c r="F16" s="206"/>
      <c r="G16" s="206"/>
      <c r="H16" s="206"/>
      <c r="I16" s="206"/>
      <c r="J16" s="206"/>
      <c r="K16" s="206"/>
      <c r="L16" s="207"/>
    </row>
    <row r="17" spans="3:12" ht="15.75">
      <c r="C17" s="204"/>
      <c r="D17" s="208" t="s">
        <v>395</v>
      </c>
      <c r="E17" s="208"/>
      <c r="F17" s="208"/>
      <c r="G17" s="208"/>
      <c r="H17" s="208"/>
      <c r="I17" s="208"/>
      <c r="J17" s="208"/>
      <c r="K17" s="208"/>
      <c r="L17" s="209"/>
    </row>
    <row r="18" spans="3:12" ht="15.75">
      <c r="C18" s="204"/>
      <c r="D18" s="208" t="s">
        <v>396</v>
      </c>
      <c r="E18" s="208"/>
      <c r="F18" s="208"/>
      <c r="G18" s="208"/>
      <c r="H18" s="208"/>
      <c r="I18" s="208"/>
      <c r="J18" s="208"/>
      <c r="K18" s="208"/>
      <c r="L18" s="209"/>
    </row>
    <row r="19" spans="3:12" ht="15.75">
      <c r="C19" s="204"/>
      <c r="D19" s="208" t="s">
        <v>392</v>
      </c>
      <c r="E19" s="208"/>
      <c r="F19" s="208"/>
      <c r="G19" s="208"/>
      <c r="H19" s="208"/>
      <c r="I19" s="208"/>
      <c r="J19" s="208"/>
      <c r="K19" s="208"/>
      <c r="L19" s="209"/>
    </row>
    <row r="20" spans="3:12" ht="16.5" thickBot="1">
      <c r="C20" s="205"/>
      <c r="D20" s="210" t="s">
        <v>393</v>
      </c>
      <c r="E20" s="210"/>
      <c r="F20" s="210"/>
      <c r="G20" s="210"/>
      <c r="H20" s="210"/>
      <c r="I20" s="210"/>
      <c r="J20" s="210"/>
      <c r="K20" s="210"/>
      <c r="L20" s="211"/>
    </row>
    <row r="21" spans="3:12" ht="15.75">
      <c r="C21" s="203" t="s">
        <v>394</v>
      </c>
      <c r="D21" s="206" t="s">
        <v>401</v>
      </c>
      <c r="E21" s="206"/>
      <c r="F21" s="206"/>
      <c r="G21" s="206"/>
      <c r="H21" s="206"/>
      <c r="I21" s="206"/>
      <c r="J21" s="206"/>
      <c r="K21" s="206"/>
      <c r="L21" s="207"/>
    </row>
    <row r="22" spans="3:12" ht="15.75">
      <c r="C22" s="204"/>
      <c r="D22" s="208" t="s">
        <v>397</v>
      </c>
      <c r="E22" s="208"/>
      <c r="F22" s="208"/>
      <c r="G22" s="208"/>
      <c r="H22" s="208"/>
      <c r="I22" s="208"/>
      <c r="J22" s="208"/>
      <c r="K22" s="208"/>
      <c r="L22" s="209"/>
    </row>
    <row r="23" spans="3:12" ht="15.75">
      <c r="C23" s="204"/>
      <c r="D23" s="208" t="s">
        <v>398</v>
      </c>
      <c r="E23" s="208"/>
      <c r="F23" s="208"/>
      <c r="G23" s="208"/>
      <c r="H23" s="208"/>
      <c r="I23" s="208"/>
      <c r="J23" s="208"/>
      <c r="K23" s="208"/>
      <c r="L23" s="209"/>
    </row>
    <row r="24" spans="3:12" ht="15.75">
      <c r="C24" s="204"/>
      <c r="D24" s="208" t="s">
        <v>399</v>
      </c>
      <c r="E24" s="208"/>
      <c r="F24" s="208"/>
      <c r="G24" s="208"/>
      <c r="H24" s="208"/>
      <c r="I24" s="208"/>
      <c r="J24" s="208"/>
      <c r="K24" s="208"/>
      <c r="L24" s="209"/>
    </row>
    <row r="25" spans="3:12" ht="16.5" thickBot="1">
      <c r="C25" s="205"/>
      <c r="D25" s="210" t="s">
        <v>400</v>
      </c>
      <c r="E25" s="210"/>
      <c r="F25" s="210"/>
      <c r="G25" s="210"/>
      <c r="H25" s="210"/>
      <c r="I25" s="210"/>
      <c r="J25" s="210"/>
      <c r="K25" s="210"/>
      <c r="L25" s="211"/>
    </row>
    <row r="26" spans="3:12" ht="15.75" customHeight="1">
      <c r="C26" s="203" t="s">
        <v>403</v>
      </c>
      <c r="D26" s="206" t="s">
        <v>404</v>
      </c>
      <c r="E26" s="206"/>
      <c r="F26" s="206"/>
      <c r="G26" s="206"/>
      <c r="H26" s="206"/>
      <c r="I26" s="206"/>
      <c r="J26" s="206"/>
      <c r="K26" s="206"/>
      <c r="L26" s="207"/>
    </row>
    <row r="27" spans="3:12" ht="15.75" customHeight="1">
      <c r="C27" s="204"/>
      <c r="D27" s="208" t="s">
        <v>405</v>
      </c>
      <c r="E27" s="208"/>
      <c r="F27" s="208"/>
      <c r="G27" s="208"/>
      <c r="H27" s="208"/>
      <c r="I27" s="208"/>
      <c r="J27" s="208"/>
      <c r="K27" s="208"/>
      <c r="L27" s="209"/>
    </row>
    <row r="28" spans="3:12" ht="15.75" customHeight="1">
      <c r="C28" s="204"/>
      <c r="D28" s="208" t="s">
        <v>406</v>
      </c>
      <c r="E28" s="208"/>
      <c r="F28" s="208"/>
      <c r="G28" s="208"/>
      <c r="H28" s="208"/>
      <c r="I28" s="208"/>
      <c r="J28" s="208"/>
      <c r="K28" s="208"/>
      <c r="L28" s="209"/>
    </row>
    <row r="29" spans="3:12" ht="15.75" customHeight="1">
      <c r="C29" s="204"/>
      <c r="D29" s="208" t="s">
        <v>407</v>
      </c>
      <c r="E29" s="208"/>
      <c r="F29" s="208"/>
      <c r="G29" s="208"/>
      <c r="H29" s="208"/>
      <c r="I29" s="208"/>
      <c r="J29" s="208"/>
      <c r="K29" s="208"/>
      <c r="L29" s="209"/>
    </row>
    <row r="30" spans="3:12" ht="15.75" customHeight="1" thickBot="1">
      <c r="C30" s="205"/>
      <c r="D30" s="210" t="s">
        <v>408</v>
      </c>
      <c r="E30" s="210"/>
      <c r="F30" s="210"/>
      <c r="G30" s="210"/>
      <c r="H30" s="210"/>
      <c r="I30" s="210"/>
      <c r="J30" s="210"/>
      <c r="K30" s="210"/>
      <c r="L30" s="211"/>
    </row>
    <row r="31" spans="3:12" ht="15">
      <c r="C31" s="39"/>
    </row>
    <row r="32" spans="3:12" ht="15.75">
      <c r="C32" s="36"/>
    </row>
    <row r="33" spans="3:4" ht="15.75">
      <c r="C33" s="36"/>
    </row>
    <row r="34" spans="3:4" ht="15.75">
      <c r="C34" s="38"/>
    </row>
    <row r="35" spans="3:4" ht="15.75">
      <c r="C35" s="40"/>
      <c r="D35" s="43"/>
    </row>
    <row r="36" spans="3:4" ht="15.75">
      <c r="C36" s="38"/>
      <c r="D36" s="42"/>
    </row>
    <row r="37" spans="3:4" ht="15.75">
      <c r="C37" s="38"/>
      <c r="D37" s="42"/>
    </row>
    <row r="38" spans="3:4" ht="15.75">
      <c r="C38" s="38"/>
      <c r="D38" s="42"/>
    </row>
    <row r="39" spans="3:4" ht="15.75">
      <c r="C39" s="38"/>
      <c r="D39" s="42"/>
    </row>
    <row r="40" spans="3:4" ht="15.75">
      <c r="C40" s="38"/>
      <c r="D40" s="42"/>
    </row>
    <row r="41" spans="3:4" ht="15.75">
      <c r="C41" s="38"/>
      <c r="D41" s="42"/>
    </row>
    <row r="42" spans="3:4" ht="15.75">
      <c r="C42" s="36"/>
    </row>
    <row r="43" spans="3:4" ht="15.75">
      <c r="C43" s="36"/>
    </row>
    <row r="44" spans="3:4" ht="15.75">
      <c r="C44" s="36"/>
    </row>
    <row r="45" spans="3:4" ht="15.75">
      <c r="C45" s="36"/>
    </row>
    <row r="46" spans="3:4" ht="15.75">
      <c r="C46" s="36"/>
    </row>
    <row r="47" spans="3:4" ht="15.75">
      <c r="C47" s="36"/>
    </row>
    <row r="48" spans="3:4" ht="15.75">
      <c r="C48" s="36"/>
    </row>
    <row r="49" spans="3:4" ht="15.75">
      <c r="C49" s="36"/>
      <c r="D49" s="41"/>
    </row>
    <row r="50" spans="3:4" ht="15.75">
      <c r="C50" s="38"/>
    </row>
    <row r="51" spans="3:4" ht="15.75">
      <c r="C51" s="40"/>
      <c r="D51" s="43"/>
    </row>
    <row r="52" spans="3:4" ht="14.25">
      <c r="C52" s="26"/>
    </row>
    <row r="53" spans="3:4" ht="14.25">
      <c r="C53" s="26"/>
    </row>
    <row r="54" spans="3:4" ht="14.25">
      <c r="C54" s="26"/>
    </row>
    <row r="55" spans="3:4" ht="14.25">
      <c r="C55" s="26"/>
    </row>
    <row r="56" spans="3:4" ht="14.25">
      <c r="C56" s="26"/>
    </row>
    <row r="57" spans="3:4" ht="14.25">
      <c r="C57" s="26"/>
    </row>
    <row r="58" spans="3:4" ht="15" customHeight="1">
      <c r="C58" s="26"/>
    </row>
    <row r="59" spans="3:4" ht="15" customHeight="1">
      <c r="C59" s="26"/>
    </row>
    <row r="60" spans="3:4" ht="15" customHeight="1">
      <c r="C60" s="26"/>
    </row>
    <row r="61" spans="3:4" ht="15" customHeight="1">
      <c r="C61" s="26"/>
    </row>
    <row r="62" spans="3:4" ht="15" customHeight="1">
      <c r="C62" s="26"/>
    </row>
    <row r="63" spans="3:4" ht="15" customHeight="1">
      <c r="C63" s="26"/>
    </row>
    <row r="64" spans="3:4" ht="15" customHeight="1">
      <c r="C64" s="26"/>
    </row>
    <row r="65" spans="3:3" ht="15" customHeight="1">
      <c r="C65" s="26"/>
    </row>
    <row r="66" spans="3:3" ht="15" customHeight="1">
      <c r="C66" s="26"/>
    </row>
    <row r="67" spans="3:3" ht="15" customHeight="1">
      <c r="C67" s="26"/>
    </row>
    <row r="68" spans="3:3" ht="15" customHeight="1">
      <c r="C68" s="26"/>
    </row>
    <row r="69" spans="3:3" ht="15" customHeight="1">
      <c r="C69" s="26"/>
    </row>
    <row r="70" spans="3:3" ht="15" customHeight="1">
      <c r="C70" s="26"/>
    </row>
    <row r="71" spans="3:3" ht="15.75" customHeight="1">
      <c r="C71" s="26"/>
    </row>
    <row r="72" spans="3:3" ht="14.25">
      <c r="C72" s="26"/>
    </row>
    <row r="73" spans="3:3" ht="14.25">
      <c r="C73" s="26"/>
    </row>
    <row r="74" spans="3:3" ht="14.25" customHeight="1">
      <c r="C74" s="26"/>
    </row>
    <row r="75" spans="3:3" ht="15.75" customHeight="1">
      <c r="C75" s="39"/>
    </row>
    <row r="76" spans="3:3" ht="15" customHeight="1">
      <c r="C76" s="39"/>
    </row>
    <row r="77" spans="3:3" ht="15.75" customHeight="1">
      <c r="C77" s="39"/>
    </row>
    <row r="78" spans="3:3" ht="15">
      <c r="C78" s="39"/>
    </row>
    <row r="79" spans="3:3" ht="15.75">
      <c r="C79" s="36"/>
    </row>
    <row r="80" spans="3:3" ht="15.75">
      <c r="C80" s="36"/>
    </row>
    <row r="81" spans="3:4" ht="15.75">
      <c r="C81" s="36"/>
    </row>
    <row r="82" spans="3:4" ht="15.75">
      <c r="C82" s="36"/>
    </row>
    <row r="83" spans="3:4" ht="15.75">
      <c r="C83" s="38"/>
    </row>
    <row r="84" spans="3:4" ht="15.75">
      <c r="C84" s="40"/>
      <c r="D84" s="43"/>
    </row>
    <row r="85" spans="3:4" ht="14.25">
      <c r="C85" s="26"/>
    </row>
    <row r="86" spans="3:4" ht="14.25">
      <c r="C86" s="26"/>
    </row>
    <row r="87" spans="3:4" ht="14.25">
      <c r="C87" s="26"/>
    </row>
    <row r="88" spans="3:4" ht="14.25">
      <c r="C88" s="26"/>
    </row>
    <row r="89" spans="3:4" ht="14.25">
      <c r="C89" s="26"/>
    </row>
    <row r="90" spans="3:4" ht="14.25">
      <c r="C90" s="26"/>
    </row>
    <row r="91" spans="3:4" ht="15.75">
      <c r="C91" s="36"/>
    </row>
    <row r="92" spans="3:4" ht="15.75">
      <c r="C92" s="36"/>
    </row>
    <row r="93" spans="3:4" ht="15.75">
      <c r="C93" s="36"/>
    </row>
    <row r="94" spans="3:4" ht="15.75">
      <c r="C94" s="36"/>
    </row>
    <row r="95" spans="3:4" ht="15.75">
      <c r="C95" s="36"/>
    </row>
    <row r="96" spans="3:4" ht="15.75">
      <c r="C96" s="38"/>
    </row>
    <row r="97" spans="3:4" ht="15.75">
      <c r="C97" s="40"/>
      <c r="D97" s="43"/>
    </row>
    <row r="98" spans="3:4" ht="15.75">
      <c r="C98" s="38"/>
    </row>
  </sheetData>
  <mergeCells count="30">
    <mergeCell ref="D18:L18"/>
    <mergeCell ref="C6:C10"/>
    <mergeCell ref="C11:C15"/>
    <mergeCell ref="C16:C20"/>
    <mergeCell ref="D7:L7"/>
    <mergeCell ref="D6:L6"/>
    <mergeCell ref="D8:L8"/>
    <mergeCell ref="D9:L9"/>
    <mergeCell ref="D10:L10"/>
    <mergeCell ref="D11:L11"/>
    <mergeCell ref="D12:L12"/>
    <mergeCell ref="D13:L13"/>
    <mergeCell ref="D14:L14"/>
    <mergeCell ref="D15:L15"/>
    <mergeCell ref="D16:L16"/>
    <mergeCell ref="D17:L17"/>
    <mergeCell ref="C21:C25"/>
    <mergeCell ref="C26:C30"/>
    <mergeCell ref="D26:L26"/>
    <mergeCell ref="D19:L19"/>
    <mergeCell ref="D20:L20"/>
    <mergeCell ref="D21:L21"/>
    <mergeCell ref="D22:L22"/>
    <mergeCell ref="D23:L23"/>
    <mergeCell ref="D24:L24"/>
    <mergeCell ref="D30:L30"/>
    <mergeCell ref="D27:L27"/>
    <mergeCell ref="D28:L28"/>
    <mergeCell ref="D29:L29"/>
    <mergeCell ref="D25:L2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Course Assessment</vt:lpstr>
      <vt:lpstr>Evaluation worksheet_Internal</vt:lpstr>
      <vt:lpstr>Evaluation worksheet_Semester</vt:lpstr>
      <vt:lpstr>PO and PSO</vt:lpstr>
      <vt:lpstr>questions</vt:lpstr>
      <vt:lpstr>'Course Assessment'!Print_Area</vt:lpstr>
      <vt:lpstr>'Evaluation worksheet_Internal'!Print_Area</vt:lpstr>
    </vt:vector>
  </TitlesOfParts>
  <Company>ECSE RPI</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Ishwara Bhat</dc:creator>
  <cp:lastModifiedBy>Ram_Lappy</cp:lastModifiedBy>
  <cp:lastPrinted>2022-03-13T06:39:02Z</cp:lastPrinted>
  <dcterms:created xsi:type="dcterms:W3CDTF">2008-09-11T17:28:27Z</dcterms:created>
  <dcterms:modified xsi:type="dcterms:W3CDTF">2024-08-31T11:41:54Z</dcterms:modified>
</cp:coreProperties>
</file>